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595" windowWidth="28830" windowHeight="7095"/>
  </bookViews>
  <sheets>
    <sheet name="VÝHLED+2" sheetId="6" r:id="rId1"/>
    <sheet name="Neinvestiční rozpočet 2019" sheetId="1" r:id="rId2"/>
    <sheet name="Investiční rozpočet 2019" sheetId="2" r:id="rId3"/>
    <sheet name="Rozbor hospodaření k 31.9.2018" sheetId="4" r:id="rId4"/>
    <sheet name="Rozbor hospodaření k 31.12.2019" sheetId="7" r:id="rId5"/>
  </sheets>
  <calcPr calcId="145621"/>
</workbook>
</file>

<file path=xl/calcChain.xml><?xml version="1.0" encoding="utf-8"?>
<calcChain xmlns="http://schemas.openxmlformats.org/spreadsheetml/2006/main">
  <c r="D17" i="1"/>
  <c r="D40"/>
  <c r="F19" i="4"/>
  <c r="E24" i="1"/>
  <c r="D24" s="1"/>
  <c r="E25"/>
  <c r="D25" s="1"/>
  <c r="E28"/>
  <c r="D28" s="1"/>
  <c r="E34"/>
  <c r="D34" s="1"/>
  <c r="E35"/>
  <c r="D35" s="1"/>
  <c r="E36"/>
  <c r="D36" s="1"/>
  <c r="E38"/>
  <c r="D38" s="1"/>
  <c r="E40"/>
  <c r="E10"/>
  <c r="E11"/>
  <c r="E12"/>
  <c r="D41" l="1"/>
  <c r="D42" s="1"/>
  <c r="F21" i="4"/>
  <c r="F25"/>
  <c r="F27"/>
  <c r="F28"/>
  <c r="F29"/>
  <c r="F30"/>
  <c r="F31"/>
  <c r="F36"/>
  <c r="F37"/>
  <c r="F39"/>
  <c r="F26"/>
  <c r="V43" i="7" l="1"/>
  <c r="R43"/>
  <c r="N43"/>
  <c r="I43"/>
  <c r="U41"/>
  <c r="T41"/>
  <c r="V41" s="1"/>
  <c r="S41"/>
  <c r="Q41"/>
  <c r="P41"/>
  <c r="R41" s="1"/>
  <c r="O41"/>
  <c r="M41"/>
  <c r="L41"/>
  <c r="N41" s="1"/>
  <c r="K41"/>
  <c r="J41"/>
  <c r="H41"/>
  <c r="G41"/>
  <c r="I41" s="1"/>
  <c r="V40"/>
  <c r="R40"/>
  <c r="N40"/>
  <c r="I40"/>
  <c r="F40"/>
  <c r="V39"/>
  <c r="R39"/>
  <c r="N39"/>
  <c r="I39"/>
  <c r="F39"/>
  <c r="V38"/>
  <c r="R38"/>
  <c r="N38"/>
  <c r="I38"/>
  <c r="F38"/>
  <c r="V37"/>
  <c r="R37"/>
  <c r="N37"/>
  <c r="I37"/>
  <c r="F37"/>
  <c r="V36"/>
  <c r="R36"/>
  <c r="N36"/>
  <c r="I36"/>
  <c r="F36"/>
  <c r="V35"/>
  <c r="R35"/>
  <c r="N35"/>
  <c r="I35"/>
  <c r="F35"/>
  <c r="V34"/>
  <c r="R34"/>
  <c r="N34"/>
  <c r="I34"/>
  <c r="F34"/>
  <c r="V33"/>
  <c r="R33"/>
  <c r="N33"/>
  <c r="I33"/>
  <c r="F33"/>
  <c r="V32"/>
  <c r="R32"/>
  <c r="N32"/>
  <c r="I32"/>
  <c r="F32"/>
  <c r="V31"/>
  <c r="R31"/>
  <c r="N31"/>
  <c r="I31"/>
  <c r="F31"/>
  <c r="V30"/>
  <c r="R30"/>
  <c r="N30"/>
  <c r="I30"/>
  <c r="F30"/>
  <c r="V29"/>
  <c r="R29"/>
  <c r="N29"/>
  <c r="I29"/>
  <c r="F29"/>
  <c r="V28"/>
  <c r="R28"/>
  <c r="N28"/>
  <c r="I28"/>
  <c r="F28"/>
  <c r="V27"/>
  <c r="R27"/>
  <c r="N27"/>
  <c r="I27"/>
  <c r="F27"/>
  <c r="V26"/>
  <c r="R26"/>
  <c r="N26"/>
  <c r="I26"/>
  <c r="F26"/>
  <c r="V25"/>
  <c r="R25"/>
  <c r="N25"/>
  <c r="I25"/>
  <c r="F25"/>
  <c r="V24"/>
  <c r="R24"/>
  <c r="N24"/>
  <c r="I24"/>
  <c r="F24"/>
  <c r="V23"/>
  <c r="R23"/>
  <c r="N23"/>
  <c r="I23"/>
  <c r="F23"/>
  <c r="V22"/>
  <c r="R22"/>
  <c r="N22"/>
  <c r="I22"/>
  <c r="F22"/>
  <c r="V21"/>
  <c r="R21"/>
  <c r="N21"/>
  <c r="I21"/>
  <c r="F21"/>
  <c r="F41" s="1"/>
  <c r="U20"/>
  <c r="U42" s="1"/>
  <c r="U44" s="1"/>
  <c r="T20"/>
  <c r="T42" s="1"/>
  <c r="S20"/>
  <c r="S42" s="1"/>
  <c r="S44" s="1"/>
  <c r="Q20"/>
  <c r="Q42" s="1"/>
  <c r="Q44" s="1"/>
  <c r="P20"/>
  <c r="P42" s="1"/>
  <c r="O20"/>
  <c r="O42" s="1"/>
  <c r="O44" s="1"/>
  <c r="M20"/>
  <c r="M42" s="1"/>
  <c r="M44" s="1"/>
  <c r="L20"/>
  <c r="L42" s="1"/>
  <c r="K20"/>
  <c r="K42" s="1"/>
  <c r="K44" s="1"/>
  <c r="J20"/>
  <c r="J42" s="1"/>
  <c r="J44" s="1"/>
  <c r="H20"/>
  <c r="H42" s="1"/>
  <c r="H44" s="1"/>
  <c r="G20"/>
  <c r="G42" s="1"/>
  <c r="V19"/>
  <c r="R19"/>
  <c r="N19"/>
  <c r="I19"/>
  <c r="F19"/>
  <c r="V18"/>
  <c r="R18"/>
  <c r="N18"/>
  <c r="I18"/>
  <c r="F18"/>
  <c r="V17"/>
  <c r="R17"/>
  <c r="N17"/>
  <c r="I17"/>
  <c r="F17"/>
  <c r="V16"/>
  <c r="R16"/>
  <c r="N16"/>
  <c r="I16"/>
  <c r="F16"/>
  <c r="V15"/>
  <c r="R15"/>
  <c r="N15"/>
  <c r="I15"/>
  <c r="F15"/>
  <c r="V14"/>
  <c r="R14"/>
  <c r="N14"/>
  <c r="I14"/>
  <c r="F14"/>
  <c r="V13"/>
  <c r="R13"/>
  <c r="N13"/>
  <c r="I13"/>
  <c r="F13"/>
  <c r="V12"/>
  <c r="R12"/>
  <c r="N12"/>
  <c r="I12"/>
  <c r="F12"/>
  <c r="F20" l="1"/>
  <c r="F42" s="1"/>
  <c r="F44" s="1"/>
  <c r="R42"/>
  <c r="P44"/>
  <c r="R44" s="1"/>
  <c r="G44"/>
  <c r="I44" s="1"/>
  <c r="I42"/>
  <c r="N42"/>
  <c r="L44"/>
  <c r="N44" s="1"/>
  <c r="V42"/>
  <c r="T44"/>
  <c r="V44" s="1"/>
  <c r="I20"/>
  <c r="N20"/>
  <c r="R20"/>
  <c r="V20"/>
  <c r="F22" i="4"/>
  <c r="F23"/>
  <c r="F24"/>
  <c r="F32"/>
  <c r="F33"/>
  <c r="F34"/>
  <c r="F35"/>
  <c r="F38"/>
  <c r="F40"/>
  <c r="F13"/>
  <c r="F14"/>
  <c r="F15"/>
  <c r="F16"/>
  <c r="F17"/>
  <c r="F18"/>
  <c r="F12"/>
  <c r="V32" l="1"/>
  <c r="R32"/>
  <c r="N32"/>
  <c r="I32"/>
  <c r="V12" l="1"/>
  <c r="V13"/>
  <c r="V14"/>
  <c r="V15"/>
  <c r="V16"/>
  <c r="V17"/>
  <c r="V18"/>
  <c r="V19"/>
  <c r="S20"/>
  <c r="T20"/>
  <c r="U20"/>
  <c r="V20"/>
  <c r="V21"/>
  <c r="V22"/>
  <c r="V23"/>
  <c r="V24"/>
  <c r="V25"/>
  <c r="V26"/>
  <c r="V27"/>
  <c r="V28"/>
  <c r="V29"/>
  <c r="V30"/>
  <c r="V31"/>
  <c r="V33"/>
  <c r="V34"/>
  <c r="V35"/>
  <c r="V36"/>
  <c r="V37"/>
  <c r="V38"/>
  <c r="V39"/>
  <c r="V40"/>
  <c r="S41"/>
  <c r="T41"/>
  <c r="U41"/>
  <c r="V41"/>
  <c r="T42"/>
  <c r="T44" s="1"/>
  <c r="V44" s="1"/>
  <c r="V43"/>
  <c r="V42" l="1"/>
  <c r="U42"/>
  <c r="U44" s="1"/>
  <c r="S42"/>
  <c r="S44" s="1"/>
  <c r="F16" i="6"/>
  <c r="F22"/>
  <c r="E22"/>
  <c r="E16"/>
  <c r="D22"/>
  <c r="C22"/>
  <c r="D16"/>
  <c r="C16"/>
  <c r="J20" i="4"/>
  <c r="J41"/>
  <c r="J42" s="1"/>
  <c r="J44" s="1"/>
  <c r="R13"/>
  <c r="R14"/>
  <c r="R15"/>
  <c r="R16"/>
  <c r="R17"/>
  <c r="R18"/>
  <c r="R19"/>
  <c r="P20"/>
  <c r="R20" s="1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P41"/>
  <c r="R41" s="1"/>
  <c r="R43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3"/>
  <c r="N34"/>
  <c r="N35"/>
  <c r="N36"/>
  <c r="N37"/>
  <c r="N38"/>
  <c r="N39"/>
  <c r="N40"/>
  <c r="L41"/>
  <c r="N41" s="1"/>
  <c r="N43"/>
  <c r="N12"/>
  <c r="R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G41"/>
  <c r="I41" s="1"/>
  <c r="I43"/>
  <c r="I12"/>
  <c r="F20"/>
  <c r="H41"/>
  <c r="K41"/>
  <c r="M41"/>
  <c r="O41"/>
  <c r="Q41"/>
  <c r="F41"/>
  <c r="G20"/>
  <c r="I20" s="1"/>
  <c r="H20"/>
  <c r="K20"/>
  <c r="L20"/>
  <c r="L42" s="1"/>
  <c r="M20"/>
  <c r="O20"/>
  <c r="O42" s="1"/>
  <c r="O44" s="1"/>
  <c r="Q20"/>
  <c r="C19" i="2"/>
  <c r="C15"/>
  <c r="N20" i="4"/>
  <c r="G42"/>
  <c r="G44" s="1"/>
  <c r="I44" s="1"/>
  <c r="E41" i="1"/>
  <c r="F41"/>
  <c r="G41"/>
  <c r="H41"/>
  <c r="I41"/>
  <c r="C41"/>
  <c r="E17"/>
  <c r="F17"/>
  <c r="G17"/>
  <c r="H17"/>
  <c r="I17"/>
  <c r="C17"/>
  <c r="E42" l="1"/>
  <c r="E23" i="6"/>
  <c r="K42" i="4"/>
  <c r="K44" s="1"/>
  <c r="Q42"/>
  <c r="Q44" s="1"/>
  <c r="M42"/>
  <c r="M44" s="1"/>
  <c r="P42"/>
  <c r="R42" s="1"/>
  <c r="L44"/>
  <c r="N44" s="1"/>
  <c r="N42"/>
  <c r="H42"/>
  <c r="H44" s="1"/>
  <c r="F42"/>
  <c r="F44" s="1"/>
  <c r="C20" i="2"/>
  <c r="C42" i="1"/>
  <c r="C23" i="6"/>
  <c r="I42" i="4"/>
  <c r="D23" i="6"/>
  <c r="F23"/>
  <c r="P44" i="4" l="1"/>
  <c r="R44" s="1"/>
</calcChain>
</file>

<file path=xl/sharedStrings.xml><?xml version="1.0" encoding="utf-8"?>
<sst xmlns="http://schemas.openxmlformats.org/spreadsheetml/2006/main" count="386" uniqueCount="144">
  <si>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</si>
  <si>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</si>
  <si>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</si>
  <si>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</si>
  <si>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</si>
  <si>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</si>
  <si>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</si>
  <si>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</si>
  <si>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</si>
  <si>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</si>
  <si>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</si>
  <si>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</si>
  <si>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</si>
  <si>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</si>
  <si>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</si>
  <si>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54x - Ostatní náklady</t>
  </si>
  <si>
    <t>CELKEM NÁKLADY</t>
  </si>
  <si>
    <t>VÝSLEDEK HOSPODAŘENÍ</t>
  </si>
  <si>
    <t>Příloha č. 2</t>
  </si>
  <si>
    <t>Rok:</t>
  </si>
  <si>
    <t>Výnosy podle účtů účtové osnovy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</si>
  <si>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</si>
  <si>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</si>
  <si>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</si>
  <si>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</si>
  <si>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</si>
  <si>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</si>
  <si>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</si>
  <si>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</si>
  <si>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</si>
  <si>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</si>
  <si>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</si>
  <si>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64x - ostatní výnosy z činnosti</t>
  </si>
  <si>
    <t>66x - finanční výnosy</t>
  </si>
  <si>
    <t>672 - výnosy z transferů</t>
  </si>
  <si>
    <t>Náklady podle účtů účtové osnovy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</si>
  <si>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</si>
  <si>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</si>
  <si>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</si>
  <si>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</si>
  <si>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</si>
  <si>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</si>
  <si>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</si>
  <si>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</si>
  <si>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</si>
  <si>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</si>
  <si>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</si>
  <si>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</si>
  <si>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</si>
  <si>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</si>
  <si>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</si>
  <si>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</si>
  <si>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</si>
  <si>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</si>
  <si>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</si>
  <si>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</si>
  <si>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</si>
  <si>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</si>
  <si>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</si>
  <si>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</si>
  <si>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</si>
  <si>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</si>
  <si>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</si>
  <si>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</si>
  <si>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</si>
  <si>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</si>
  <si>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</si>
  <si>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</si>
  <si>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</si>
  <si>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</si>
  <si>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</si>
  <si>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Příloha č. 4</t>
  </si>
  <si>
    <t>Poř. číslo</t>
  </si>
  <si>
    <t>Ukazatel</t>
  </si>
  <si>
    <t>Měrná jednotka</t>
  </si>
  <si>
    <t>Celkem</t>
  </si>
  <si>
    <t>SKUTEČNOST MINULÉ OBDOBÍ</t>
  </si>
  <si>
    <t>Vztah k zřizovateli</t>
  </si>
  <si>
    <t>Vztah k ostatním zdrojům financování (Olomoucký kraj, vlastní činnost, ostatní zdroje)</t>
  </si>
  <si>
    <t>Skutečnost (SK)</t>
  </si>
  <si>
    <t>602 - Vvýnosy z prodeje služeb</t>
  </si>
  <si>
    <t>Kč</t>
  </si>
  <si>
    <t>603 - Výnosy z pronájmu</t>
  </si>
  <si>
    <t>604 - Výnosy z prodaného zboží</t>
  </si>
  <si>
    <t>60x - Ostatní výnosy z vlastních výkonů</t>
  </si>
  <si>
    <t>64x - Ostatní výnosy z činnosti</t>
  </si>
  <si>
    <t>Výnosy celkem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</si>
  <si>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</si>
  <si>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</si>
  <si>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</si>
  <si>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</si>
  <si>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</si>
  <si>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</si>
  <si>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</si>
  <si>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</si>
  <si>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</si>
  <si>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</si>
  <si>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</si>
  <si>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</si>
  <si>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</si>
  <si>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</si>
  <si>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</si>
  <si>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</si>
  <si>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</si>
  <si>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</si>
  <si>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55x - Finanční náklady</t>
  </si>
  <si>
    <t>Náklady celkem</t>
  </si>
  <si>
    <t>Výsledek hospodaření před zdaněním</t>
  </si>
  <si>
    <t>59X - Daň z příjmů</t>
  </si>
  <si>
    <t>Výsledek hospodaření po zdanění</t>
  </si>
  <si>
    <t>Průměrná měsíční mzda</t>
  </si>
  <si>
    <t>Evid. přepočtený stav pracovníků</t>
  </si>
  <si>
    <t>osob</t>
  </si>
  <si>
    <t>Fyzický stav pracovníků</t>
  </si>
  <si>
    <t>Zelená pole obsahují výpočtové vzorce - NEVYPLŇOVAT!!!</t>
  </si>
  <si>
    <t>55x - Odpisy, náklady z DDM, tvorba a použití rezerv a opravných položek</t>
  </si>
  <si>
    <t>53x, 54x - Ostatní náklady</t>
  </si>
  <si>
    <t>STŘEDNĚDOBÝ VÝHLED ROZPOČTU</t>
  </si>
  <si>
    <t xml:space="preserve"> INVESTIČNÍ ROZPOČET ORGANIZACE</t>
  </si>
  <si>
    <t>ROZBOR HOSPODAŘENÍ PŘÍSPĚVKOVÉ ORGANIZACE</t>
  </si>
  <si>
    <t>Schválený rozpočet</t>
  </si>
  <si>
    <t>Upravený rozpočet (UR)</t>
  </si>
  <si>
    <t>% SK/UR</t>
  </si>
  <si>
    <t>Pravidla finančního hospodaření příspěvkových organizací zřízených městysem Protivanov</t>
  </si>
  <si>
    <t>549 - ostatní náklady</t>
  </si>
  <si>
    <t xml:space="preserve"> </t>
  </si>
  <si>
    <t>Stav k 31.9.</t>
  </si>
  <si>
    <t>528 - Jiné sociální náklady</t>
  </si>
  <si>
    <t>549 - Ostatní náklady</t>
  </si>
  <si>
    <t xml:space="preserve">Stav k 31.9. </t>
  </si>
  <si>
    <t>Stav k 31.12.</t>
  </si>
  <si>
    <t xml:space="preserve">Stav k 31.12. </t>
  </si>
  <si>
    <t>PŘEPSÁT ČÍSLA!!!!!! NE V KOLONCE CELKEM      !!!!!!!!!!!!!!!!!!!!!!!!!!!!!!!!!!!!!!!!!!!!!!!!!!!!!!!!!!!!!!!!!!!!!!!!!!!!!!!!!!!!!!!!!!!!!!!!!!!!!!!!!!!</t>
  </si>
  <si>
    <t>NEINVESTIČNÍ ROZPOČET ORGANIZACE - NÁVRH</t>
  </si>
  <si>
    <t xml:space="preserve">Příloha č. 1 </t>
  </si>
  <si>
    <t>MATEŘSKÁ ŠKOLA MALÉ HRADISKO, příspěvková organizace</t>
  </si>
  <si>
    <t>Mateřská škola Malé Hradisko, příspěvková organizace</t>
  </si>
  <si>
    <t>649 - ostatní výnosy z činnosti</t>
  </si>
  <si>
    <t>obec Malé Hradisko</t>
  </si>
  <si>
    <t>Schválený rozpočet 2019</t>
  </si>
  <si>
    <t>Očekávané plnění rozpočtu 2019</t>
  </si>
  <si>
    <t>Návrh rozpočtu 2020</t>
  </si>
  <si>
    <t>Návrh rozpočtu 2020 - výnosy podle zdroje financování</t>
  </si>
  <si>
    <t>Návrh rozpočtu 2020 - náklady podle zdroje financování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</si>
</sst>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New"/>
      <charset val="238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2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2" fillId="0" borderId="2" xfId="0" applyFont="1" applyBorder="1"/>
    <xf numFmtId="0" fontId="2" fillId="0" borderId="26" xfId="0" applyFont="1" applyFill="1" applyBorder="1"/>
    <xf numFmtId="0" fontId="2" fillId="0" borderId="3" xfId="0" applyFont="1" applyBorder="1"/>
    <xf numFmtId="0" fontId="2" fillId="0" borderId="27" xfId="0" applyFont="1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2" borderId="20" xfId="0" applyFont="1" applyFill="1" applyBorder="1"/>
    <xf numFmtId="0" fontId="2" fillId="0" borderId="2" xfId="0" applyFont="1" applyFill="1" applyBorder="1"/>
    <xf numFmtId="0" fontId="2" fillId="0" borderId="32" xfId="0" applyFont="1" applyBorder="1"/>
    <xf numFmtId="0" fontId="2" fillId="0" borderId="1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2" fillId="0" borderId="3" xfId="0" applyFont="1" applyBorder="1" applyAlignment="1">
      <alignment horizontal="center"/>
    </xf>
    <xf numFmtId="0" fontId="2" fillId="0" borderId="39" xfId="0" applyFont="1" applyBorder="1"/>
    <xf numFmtId="0" fontId="4" fillId="0" borderId="21" xfId="0" applyFont="1" applyBorder="1" applyAlignment="1">
      <alignment horizontal="center" wrapText="1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41" xfId="0" applyFont="1" applyFill="1" applyBorder="1"/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2" borderId="40" xfId="0" applyFont="1" applyFill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4" fillId="3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9" fillId="0" borderId="13" xfId="1" applyFont="1" applyBorder="1" applyAlignment="1">
      <alignment horizontal="center"/>
    </xf>
    <xf numFmtId="3" fontId="9" fillId="2" borderId="13" xfId="1" applyFont="1" applyFill="1" applyBorder="1" applyAlignment="1">
      <alignment horizontal="center"/>
    </xf>
    <xf numFmtId="3" fontId="9" fillId="0" borderId="13" xfId="1" applyFont="1" applyFill="1" applyBorder="1" applyAlignment="1">
      <alignment horizontal="center"/>
    </xf>
    <xf numFmtId="3" fontId="9" fillId="0" borderId="7" xfId="1" applyFont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3" fontId="9" fillId="0" borderId="16" xfId="1" applyFont="1" applyBorder="1" applyAlignment="1">
      <alignment horizontal="center"/>
    </xf>
    <xf numFmtId="3" fontId="9" fillId="0" borderId="61" xfId="1" applyFont="1" applyFill="1" applyBorder="1" applyAlignment="1">
      <alignment horizontal="left"/>
    </xf>
    <xf numFmtId="3" fontId="9" fillId="0" borderId="62" xfId="1" applyFont="1" applyFill="1" applyBorder="1" applyAlignment="1">
      <alignment horizontal="left"/>
    </xf>
    <xf numFmtId="49" fontId="9" fillId="2" borderId="18" xfId="1" applyNumberFormat="1" applyFont="1" applyFill="1" applyBorder="1" applyAlignment="1">
      <alignment horizontal="center"/>
    </xf>
    <xf numFmtId="3" fontId="9" fillId="0" borderId="37" xfId="1" applyFont="1" applyBorder="1" applyAlignment="1">
      <alignment horizontal="center"/>
    </xf>
    <xf numFmtId="3" fontId="9" fillId="2" borderId="20" xfId="1" applyFont="1" applyFill="1" applyBorder="1" applyAlignment="1">
      <alignment horizontal="center"/>
    </xf>
    <xf numFmtId="3" fontId="9" fillId="2" borderId="64" xfId="1" applyFont="1" applyFill="1" applyBorder="1" applyAlignment="1">
      <alignment horizontal="left"/>
    </xf>
    <xf numFmtId="3" fontId="9" fillId="2" borderId="30" xfId="1" applyFont="1" applyFill="1" applyBorder="1" applyAlignment="1">
      <alignment horizontal="left"/>
    </xf>
    <xf numFmtId="49" fontId="9" fillId="2" borderId="22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 wrapText="1"/>
    </xf>
    <xf numFmtId="49" fontId="10" fillId="2" borderId="70" xfId="1" applyNumberFormat="1" applyFont="1" applyFill="1" applyBorder="1" applyAlignment="1">
      <alignment horizontal="center" wrapText="1"/>
    </xf>
    <xf numFmtId="4" fontId="11" fillId="0" borderId="11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0" fillId="2" borderId="12" xfId="1" applyNumberFormat="1" applyFont="1" applyFill="1" applyBorder="1" applyAlignment="1">
      <alignment horizontal="right"/>
    </xf>
    <xf numFmtId="4" fontId="11" fillId="2" borderId="38" xfId="1" applyNumberFormat="1" applyFont="1" applyFill="1" applyBorder="1"/>
    <xf numFmtId="4" fontId="11" fillId="0" borderId="29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9" fillId="2" borderId="30" xfId="1" applyNumberFormat="1" applyFont="1" applyFill="1" applyBorder="1"/>
    <xf numFmtId="4" fontId="11" fillId="2" borderId="22" xfId="1" applyNumberFormat="1" applyFont="1" applyFill="1" applyBorder="1"/>
    <xf numFmtId="49" fontId="10" fillId="2" borderId="69" xfId="1" applyNumberFormat="1" applyFont="1" applyFill="1" applyBorder="1" applyAlignment="1">
      <alignment horizontal="center" wrapText="1"/>
    </xf>
    <xf numFmtId="49" fontId="10" fillId="4" borderId="8" xfId="1" applyNumberFormat="1" applyFont="1" applyFill="1" applyBorder="1" applyAlignment="1">
      <alignment horizontal="center" wrapText="1"/>
    </xf>
    <xf numFmtId="49" fontId="10" fillId="4" borderId="9" xfId="1" applyNumberFormat="1" applyFont="1" applyFill="1" applyBorder="1" applyAlignment="1">
      <alignment horizontal="center" wrapText="1"/>
    </xf>
    <xf numFmtId="4" fontId="9" fillId="0" borderId="11" xfId="1" applyNumberFormat="1" applyFont="1" applyBorder="1"/>
    <xf numFmtId="4" fontId="10" fillId="0" borderId="3" xfId="1" applyNumberFormat="1" applyFont="1" applyBorder="1"/>
    <xf numFmtId="4" fontId="14" fillId="0" borderId="11" xfId="1" applyNumberFormat="1" applyFont="1" applyBorder="1"/>
    <xf numFmtId="4" fontId="11" fillId="0" borderId="3" xfId="1" applyNumberFormat="1" applyFont="1" applyBorder="1"/>
    <xf numFmtId="4" fontId="14" fillId="0" borderId="37" xfId="1" applyNumberFormat="1" applyFont="1" applyBorder="1"/>
    <xf numFmtId="4" fontId="9" fillId="0" borderId="12" xfId="1" applyNumberFormat="1" applyFont="1" applyBorder="1"/>
    <xf numFmtId="4" fontId="10" fillId="0" borderId="1" xfId="1" applyNumberFormat="1" applyFont="1" applyBorder="1"/>
    <xf numFmtId="4" fontId="14" fillId="0" borderId="12" xfId="1" applyNumberFormat="1" applyFont="1" applyBorder="1"/>
    <xf numFmtId="4" fontId="11" fillId="0" borderId="1" xfId="1" applyNumberFormat="1" applyFont="1" applyBorder="1"/>
    <xf numFmtId="4" fontId="14" fillId="0" borderId="13" xfId="1" applyNumberFormat="1" applyFont="1" applyBorder="1"/>
    <xf numFmtId="4" fontId="15" fillId="0" borderId="12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4" fontId="16" fillId="0" borderId="12" xfId="1" applyNumberFormat="1" applyFont="1" applyBorder="1" applyAlignment="1">
      <alignment horizontal="right"/>
    </xf>
    <xf numFmtId="4" fontId="16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4" fontId="10" fillId="0" borderId="1" xfId="1" applyNumberFormat="1" applyFont="1" applyFill="1" applyBorder="1"/>
    <xf numFmtId="4" fontId="14" fillId="0" borderId="12" xfId="1" applyNumberFormat="1" applyFont="1" applyBorder="1" applyAlignment="1">
      <alignment horizontal="right"/>
    </xf>
    <xf numFmtId="4" fontId="11" fillId="0" borderId="1" xfId="1" applyNumberFormat="1" applyFont="1" applyFill="1" applyBorder="1"/>
    <xf numFmtId="4" fontId="14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/>
    <xf numFmtId="4" fontId="14" fillId="0" borderId="12" xfId="1" applyNumberFormat="1" applyFont="1" applyBorder="1" applyAlignment="1"/>
    <xf numFmtId="4" fontId="14" fillId="0" borderId="13" xfId="1" applyNumberFormat="1" applyFont="1" applyBorder="1" applyAlignment="1"/>
    <xf numFmtId="4" fontId="10" fillId="0" borderId="1" xfId="1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right"/>
    </xf>
    <xf numFmtId="4" fontId="10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11" fillId="2" borderId="14" xfId="1" applyNumberFormat="1" applyFont="1" applyFill="1" applyBorder="1"/>
    <xf numFmtId="4" fontId="9" fillId="0" borderId="29" xfId="1" applyNumberFormat="1" applyFont="1" applyFill="1" applyBorder="1"/>
    <xf numFmtId="4" fontId="10" fillId="0" borderId="17" xfId="2" applyNumberFormat="1" applyFont="1" applyBorder="1">
      <alignment vertical="top"/>
    </xf>
    <xf numFmtId="4" fontId="14" fillId="0" borderId="29" xfId="1" applyNumberFormat="1" applyFont="1" applyFill="1" applyBorder="1"/>
    <xf numFmtId="4" fontId="11" fillId="0" borderId="17" xfId="2" applyNumberFormat="1" applyFont="1" applyBorder="1">
      <alignment vertical="top"/>
    </xf>
    <xf numFmtId="49" fontId="10" fillId="4" borderId="69" xfId="1" applyNumberFormat="1" applyFont="1" applyFill="1" applyBorder="1" applyAlignment="1">
      <alignment horizontal="center" wrapText="1"/>
    </xf>
    <xf numFmtId="49" fontId="12" fillId="2" borderId="38" xfId="1" applyNumberFormat="1" applyFont="1" applyFill="1" applyBorder="1" applyAlignment="1">
      <alignment horizontal="center"/>
    </xf>
    <xf numFmtId="4" fontId="13" fillId="2" borderId="32" xfId="1" applyNumberFormat="1" applyFont="1" applyFill="1" applyBorder="1" applyAlignment="1">
      <alignment horizontal="center"/>
    </xf>
    <xf numFmtId="49" fontId="13" fillId="2" borderId="70" xfId="1" applyNumberFormat="1" applyFont="1" applyFill="1" applyBorder="1" applyAlignment="1">
      <alignment horizontal="center"/>
    </xf>
    <xf numFmtId="4" fontId="9" fillId="2" borderId="56" xfId="1" applyNumberFormat="1" applyFont="1" applyFill="1" applyBorder="1"/>
    <xf numFmtId="4" fontId="11" fillId="2" borderId="47" xfId="1" applyNumberFormat="1" applyFont="1" applyFill="1" applyBorder="1"/>
    <xf numFmtId="4" fontId="11" fillId="2" borderId="6" xfId="1" applyNumberFormat="1" applyFont="1" applyFill="1" applyBorder="1"/>
    <xf numFmtId="4" fontId="11" fillId="2" borderId="18" xfId="1" applyNumberFormat="1" applyFont="1" applyFill="1" applyBorder="1"/>
    <xf numFmtId="4" fontId="11" fillId="2" borderId="27" xfId="1" applyNumberFormat="1" applyFont="1" applyFill="1" applyBorder="1"/>
    <xf numFmtId="4" fontId="11" fillId="2" borderId="68" xfId="1" applyNumberFormat="1" applyFont="1" applyFill="1" applyBorder="1"/>
    <xf numFmtId="4" fontId="11" fillId="2" borderId="60" xfId="1" applyNumberFormat="1" applyFont="1" applyFill="1" applyBorder="1"/>
    <xf numFmtId="4" fontId="10" fillId="2" borderId="15" xfId="1" applyNumberFormat="1" applyFont="1" applyFill="1" applyBorder="1" applyAlignment="1">
      <alignment horizontal="right"/>
    </xf>
    <xf numFmtId="4" fontId="9" fillId="2" borderId="36" xfId="1" applyNumberFormat="1" applyFont="1" applyFill="1" applyBorder="1"/>
    <xf numFmtId="0" fontId="4" fillId="0" borderId="0" xfId="0" applyFont="1"/>
    <xf numFmtId="4" fontId="14" fillId="2" borderId="12" xfId="1" applyNumberFormat="1" applyFont="1" applyFill="1" applyBorder="1"/>
    <xf numFmtId="4" fontId="19" fillId="3" borderId="10" xfId="0" applyNumberFormat="1" applyFont="1" applyFill="1" applyBorder="1" applyAlignment="1">
      <alignment vertical="center"/>
    </xf>
    <xf numFmtId="4" fontId="20" fillId="3" borderId="15" xfId="0" applyNumberFormat="1" applyFont="1" applyFill="1" applyBorder="1" applyAlignment="1">
      <alignment vertical="center"/>
    </xf>
    <xf numFmtId="4" fontId="20" fillId="3" borderId="76" xfId="0" applyNumberFormat="1" applyFont="1" applyFill="1" applyBorder="1" applyAlignment="1">
      <alignment vertical="center"/>
    </xf>
    <xf numFmtId="4" fontId="11" fillId="3" borderId="15" xfId="1" applyNumberFormat="1" applyFont="1" applyFill="1" applyBorder="1"/>
    <xf numFmtId="4" fontId="17" fillId="3" borderId="19" xfId="1" applyNumberFormat="1" applyFont="1" applyFill="1" applyBorder="1"/>
    <xf numFmtId="4" fontId="11" fillId="2" borderId="55" xfId="1" applyNumberFormat="1" applyFont="1" applyFill="1" applyBorder="1"/>
    <xf numFmtId="4" fontId="11" fillId="3" borderId="10" xfId="1" applyNumberFormat="1" applyFont="1" applyFill="1" applyBorder="1" applyAlignment="1">
      <alignment wrapText="1"/>
    </xf>
    <xf numFmtId="4" fontId="14" fillId="2" borderId="15" xfId="1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2" fillId="0" borderId="26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2" fillId="0" borderId="13" xfId="0" applyFont="1" applyFill="1" applyBorder="1"/>
    <xf numFmtId="0" fontId="4" fillId="0" borderId="77" xfId="0" applyFont="1" applyBorder="1"/>
    <xf numFmtId="0" fontId="2" fillId="0" borderId="77" xfId="0" applyFont="1" applyBorder="1"/>
    <xf numFmtId="0" fontId="4" fillId="2" borderId="77" xfId="0" applyFont="1" applyFill="1" applyBorder="1"/>
    <xf numFmtId="0" fontId="2" fillId="0" borderId="77" xfId="0" applyFont="1" applyFill="1" applyBorder="1"/>
    <xf numFmtId="0" fontId="2" fillId="0" borderId="77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78" xfId="0" applyFont="1" applyBorder="1" applyAlignment="1">
      <alignment horizontal="center"/>
    </xf>
    <xf numFmtId="0" fontId="4" fillId="2" borderId="79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72" xfId="0" applyFont="1" applyFill="1" applyBorder="1"/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5" fillId="0" borderId="2" xfId="0" applyFont="1" applyBorder="1"/>
    <xf numFmtId="3" fontId="2" fillId="0" borderId="5" xfId="0" applyNumberFormat="1" applyFont="1" applyBorder="1"/>
    <xf numFmtId="3" fontId="2" fillId="3" borderId="4" xfId="0" applyNumberFormat="1" applyFont="1" applyFill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3" borderId="13" xfId="0" applyNumberFormat="1" applyFont="1" applyFill="1" applyBorder="1"/>
    <xf numFmtId="3" fontId="2" fillId="0" borderId="14" xfId="0" applyNumberFormat="1" applyFont="1" applyBorder="1"/>
    <xf numFmtId="3" fontId="4" fillId="2" borderId="28" xfId="0" applyNumberFormat="1" applyFont="1" applyFill="1" applyBorder="1"/>
    <xf numFmtId="3" fontId="4" fillId="2" borderId="21" xfId="0" applyNumberFormat="1" applyFont="1" applyFill="1" applyBorder="1"/>
    <xf numFmtId="3" fontId="2" fillId="0" borderId="17" xfId="0" applyNumberFormat="1" applyFont="1" applyFill="1" applyBorder="1"/>
    <xf numFmtId="3" fontId="2" fillId="3" borderId="16" xfId="0" applyNumberFormat="1" applyFont="1" applyFill="1" applyBorder="1"/>
    <xf numFmtId="3" fontId="2" fillId="0" borderId="17" xfId="0" applyNumberFormat="1" applyFont="1" applyBorder="1"/>
    <xf numFmtId="0" fontId="5" fillId="0" borderId="0" xfId="0" applyFont="1" applyBorder="1"/>
    <xf numFmtId="3" fontId="2" fillId="0" borderId="3" xfId="0" applyNumberFormat="1" applyFont="1" applyBorder="1"/>
    <xf numFmtId="3" fontId="2" fillId="0" borderId="27" xfId="0" applyNumberFormat="1" applyFont="1" applyBorder="1"/>
    <xf numFmtId="3" fontId="2" fillId="0" borderId="60" xfId="0" applyNumberFormat="1" applyFont="1" applyBorder="1"/>
    <xf numFmtId="3" fontId="0" fillId="0" borderId="0" xfId="0" applyNumberFormat="1"/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right" vertical="center"/>
    </xf>
    <xf numFmtId="4" fontId="18" fillId="0" borderId="5" xfId="2" applyNumberFormat="1" applyFont="1" applyFill="1" applyBorder="1" applyAlignment="1">
      <alignment horizontal="right" vertical="center"/>
    </xf>
    <xf numFmtId="4" fontId="18" fillId="0" borderId="75" xfId="2" applyNumberFormat="1" applyFont="1" applyFill="1" applyBorder="1" applyAlignment="1">
      <alignment horizontal="right" vertical="center"/>
    </xf>
    <xf numFmtId="4" fontId="18" fillId="0" borderId="13" xfId="2" applyNumberFormat="1" applyFont="1" applyFill="1" applyBorder="1" applyAlignment="1">
      <alignment horizontal="right" vertical="center"/>
    </xf>
    <xf numFmtId="4" fontId="18" fillId="0" borderId="1" xfId="2" applyNumberFormat="1" applyFont="1" applyFill="1" applyBorder="1" applyAlignment="1">
      <alignment horizontal="right" vertical="center"/>
    </xf>
    <xf numFmtId="4" fontId="18" fillId="0" borderId="32" xfId="2" applyNumberFormat="1" applyFont="1" applyFill="1" applyBorder="1" applyAlignment="1">
      <alignment horizontal="right" vertical="center"/>
    </xf>
    <xf numFmtId="4" fontId="18" fillId="0" borderId="7" xfId="2" applyNumberFormat="1" applyFont="1" applyFill="1" applyBorder="1" applyAlignment="1">
      <alignment horizontal="right" vertical="center"/>
    </xf>
    <xf numFmtId="4" fontId="18" fillId="0" borderId="8" xfId="2" applyNumberFormat="1" applyFont="1" applyFill="1" applyBorder="1" applyAlignment="1">
      <alignment horizontal="right" vertical="center"/>
    </xf>
    <xf numFmtId="4" fontId="18" fillId="0" borderId="70" xfId="2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3" fontId="10" fillId="2" borderId="4" xfId="1" applyFont="1" applyFill="1" applyBorder="1" applyAlignment="1">
      <alignment horizontal="center" wrapText="1"/>
    </xf>
    <xf numFmtId="4" fontId="11" fillId="2" borderId="13" xfId="2" applyFont="1" applyFill="1" applyBorder="1" applyAlignment="1">
      <alignment horizontal="center" wrapText="1"/>
    </xf>
    <xf numFmtId="4" fontId="11" fillId="2" borderId="7" xfId="2" applyFont="1" applyFill="1" applyBorder="1" applyAlignment="1">
      <alignment horizontal="center" wrapText="1"/>
    </xf>
    <xf numFmtId="49" fontId="10" fillId="2" borderId="55" xfId="1" applyNumberFormat="1" applyFont="1" applyFill="1" applyBorder="1" applyAlignment="1">
      <alignment horizontal="center" wrapText="1"/>
    </xf>
    <xf numFmtId="4" fontId="11" fillId="2" borderId="56" xfId="2" applyFont="1" applyFill="1" applyBorder="1" applyAlignment="1">
      <alignment horizontal="center" wrapText="1"/>
    </xf>
    <xf numFmtId="4" fontId="11" fillId="2" borderId="47" xfId="2" applyFont="1" applyFill="1" applyBorder="1" applyAlignment="1">
      <alignment horizontal="center" wrapText="1"/>
    </xf>
    <xf numFmtId="4" fontId="11" fillId="2" borderId="48" xfId="2" applyFont="1" applyFill="1" applyBorder="1" applyAlignment="1">
      <alignment horizontal="center" wrapText="1"/>
    </xf>
    <xf numFmtId="4" fontId="11" fillId="2" borderId="66" xfId="2" applyFont="1" applyFill="1" applyBorder="1" applyAlignment="1">
      <alignment horizontal="center" wrapText="1"/>
    </xf>
    <xf numFmtId="4" fontId="11" fillId="2" borderId="67" xfId="2" applyFont="1" applyFill="1" applyBorder="1" applyAlignment="1">
      <alignment horizontal="center" wrapText="1"/>
    </xf>
    <xf numFmtId="49" fontId="10" fillId="2" borderId="59" xfId="1" applyNumberFormat="1" applyFont="1" applyFill="1" applyBorder="1" applyAlignment="1">
      <alignment horizontal="center" wrapText="1"/>
    </xf>
    <xf numFmtId="49" fontId="10" fillId="2" borderId="60" xfId="1" applyNumberFormat="1" applyFont="1" applyFill="1" applyBorder="1" applyAlignment="1">
      <alignment horizontal="center" wrapText="1"/>
    </xf>
    <xf numFmtId="49" fontId="10" fillId="2" borderId="68" xfId="1" applyNumberFormat="1" applyFont="1" applyFill="1" applyBorder="1" applyAlignment="1">
      <alignment horizontal="center" wrapText="1"/>
    </xf>
    <xf numFmtId="3" fontId="10" fillId="2" borderId="24" xfId="1" applyFont="1" applyFill="1" applyBorder="1" applyAlignment="1">
      <alignment horizontal="center"/>
    </xf>
    <xf numFmtId="3" fontId="10" fillId="4" borderId="24" xfId="1" applyFont="1" applyFill="1" applyBorder="1" applyAlignment="1">
      <alignment horizontal="center"/>
    </xf>
    <xf numFmtId="3" fontId="10" fillId="4" borderId="25" xfId="1" applyFont="1" applyFill="1" applyBorder="1" applyAlignment="1">
      <alignment horizontal="center"/>
    </xf>
    <xf numFmtId="4" fontId="10" fillId="2" borderId="29" xfId="1" applyNumberFormat="1" applyFont="1" applyFill="1" applyBorder="1" applyAlignment="1">
      <alignment horizontal="center" wrapText="1"/>
    </xf>
    <xf numFmtId="4" fontId="10" fillId="2" borderId="67" xfId="1" applyNumberFormat="1" applyFont="1" applyFill="1" applyBorder="1" applyAlignment="1">
      <alignment horizontal="center" wrapText="1"/>
    </xf>
    <xf numFmtId="4" fontId="10" fillId="2" borderId="32" xfId="1" applyNumberFormat="1" applyFont="1" applyFill="1" applyBorder="1" applyAlignment="1">
      <alignment horizontal="center"/>
    </xf>
    <xf numFmtId="4" fontId="10" fillId="2" borderId="46" xfId="1" applyNumberFormat="1" applyFont="1" applyFill="1" applyBorder="1" applyAlignment="1">
      <alignment horizontal="center"/>
    </xf>
    <xf numFmtId="4" fontId="10" fillId="4" borderId="29" xfId="1" applyNumberFormat="1" applyFont="1" applyFill="1" applyBorder="1" applyAlignment="1">
      <alignment horizontal="center" wrapText="1"/>
    </xf>
    <xf numFmtId="4" fontId="10" fillId="4" borderId="67" xfId="1" applyNumberFormat="1" applyFont="1" applyFill="1" applyBorder="1" applyAlignment="1">
      <alignment horizontal="center" wrapText="1"/>
    </xf>
    <xf numFmtId="4" fontId="10" fillId="4" borderId="32" xfId="1" applyNumberFormat="1" applyFont="1" applyFill="1" applyBorder="1" applyAlignment="1">
      <alignment horizontal="center"/>
    </xf>
    <xf numFmtId="4" fontId="10" fillId="4" borderId="46" xfId="1" applyNumberFormat="1" applyFont="1" applyFill="1" applyBorder="1" applyAlignment="1">
      <alignment horizontal="center"/>
    </xf>
    <xf numFmtId="4" fontId="10" fillId="4" borderId="42" xfId="1" applyNumberFormat="1" applyFont="1" applyFill="1" applyBorder="1" applyAlignment="1">
      <alignment horizontal="center"/>
    </xf>
    <xf numFmtId="3" fontId="10" fillId="3" borderId="36" xfId="1" applyFont="1" applyFill="1" applyBorder="1" applyAlignment="1">
      <alignment horizontal="center" vertical="center" wrapText="1"/>
    </xf>
    <xf numFmtId="3" fontId="10" fillId="3" borderId="43" xfId="1" applyFont="1" applyFill="1" applyBorder="1" applyAlignment="1">
      <alignment horizontal="center" vertical="center" wrapText="1"/>
    </xf>
    <xf numFmtId="3" fontId="10" fillId="3" borderId="31" xfId="1" applyFont="1" applyFill="1" applyBorder="1" applyAlignment="1">
      <alignment horizontal="center" vertical="center" wrapText="1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52" xfId="1" applyFont="1" applyFill="1" applyBorder="1" applyAlignment="1">
      <alignment horizontal="left"/>
    </xf>
    <xf numFmtId="3" fontId="9" fillId="0" borderId="65" xfId="1" applyFont="1" applyFill="1" applyBorder="1" applyAlignment="1">
      <alignment horizontal="left"/>
    </xf>
    <xf numFmtId="3" fontId="10" fillId="4" borderId="23" xfId="1" applyFont="1" applyFill="1" applyBorder="1" applyAlignment="1">
      <alignment horizontal="center"/>
    </xf>
    <xf numFmtId="4" fontId="10" fillId="4" borderId="16" xfId="1" applyNumberFormat="1" applyFont="1" applyFill="1" applyBorder="1" applyAlignment="1">
      <alignment horizontal="center" wrapText="1"/>
    </xf>
    <xf numFmtId="4" fontId="10" fillId="4" borderId="71" xfId="1" applyNumberFormat="1" applyFont="1" applyFill="1" applyBorder="1" applyAlignment="1">
      <alignment horizontal="center" wrapText="1"/>
    </xf>
    <xf numFmtId="3" fontId="12" fillId="0" borderId="51" xfId="1" applyFont="1" applyBorder="1" applyAlignment="1">
      <alignment horizontal="left"/>
    </xf>
    <xf numFmtId="3" fontId="12" fillId="0" borderId="63" xfId="1" applyFont="1" applyBorder="1" applyAlignment="1">
      <alignment horizontal="left"/>
    </xf>
    <xf numFmtId="4" fontId="12" fillId="0" borderId="53" xfId="1" applyNumberFormat="1" applyFont="1" applyBorder="1" applyAlignment="1">
      <alignment horizontal="left"/>
    </xf>
    <xf numFmtId="4" fontId="12" fillId="0" borderId="54" xfId="1" applyNumberFormat="1" applyFont="1" applyBorder="1" applyAlignment="1">
      <alignment horizontal="left"/>
    </xf>
    <xf numFmtId="3" fontId="12" fillId="0" borderId="57" xfId="1" applyFont="1" applyBorder="1" applyAlignment="1">
      <alignment horizontal="left"/>
    </xf>
    <xf numFmtId="3" fontId="12" fillId="0" borderId="58" xfId="1" applyFont="1" applyBorder="1" applyAlignment="1">
      <alignment horizontal="left"/>
    </xf>
    <xf numFmtId="3" fontId="10" fillId="2" borderId="24" xfId="1" applyFont="1" applyFill="1" applyBorder="1" applyAlignment="1">
      <alignment horizontal="center" wrapText="1"/>
    </xf>
    <xf numFmtId="3" fontId="9" fillId="0" borderId="32" xfId="1" applyFont="1" applyFill="1" applyBorder="1" applyAlignment="1">
      <alignment horizontal="left" wrapText="1"/>
    </xf>
    <xf numFmtId="3" fontId="9" fillId="0" borderId="12" xfId="1" applyFont="1" applyFill="1" applyBorder="1" applyAlignment="1">
      <alignment horizontal="left" wrapText="1"/>
    </xf>
    <xf numFmtId="3" fontId="9" fillId="2" borderId="1" xfId="1" applyFont="1" applyFill="1" applyBorder="1" applyAlignment="1">
      <alignment horizontal="left"/>
    </xf>
    <xf numFmtId="3" fontId="9" fillId="0" borderId="32" xfId="1" applyFont="1" applyFill="1" applyBorder="1" applyAlignment="1">
      <alignment horizontal="left"/>
    </xf>
    <xf numFmtId="3" fontId="9" fillId="0" borderId="12" xfId="1" applyFont="1" applyFill="1" applyBorder="1" applyAlignment="1">
      <alignment horizontal="left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workbookViewId="0">
      <selection activeCell="E15" sqref="E15"/>
    </sheetView>
  </sheetViews>
  <sheetFormatPr defaultRowHeight="15"/>
  <cols>
    <col min="2" max="2" width="41.5703125" customWidth="1"/>
    <col min="3" max="3" width="15.85546875" customWidth="1"/>
    <col min="4" max="4" width="18" customWidth="1"/>
    <col min="5" max="5" width="15.7109375" customWidth="1"/>
    <col min="6" max="6" width="15.42578125" customWidth="1"/>
  </cols>
  <sheetData>
    <row r="1" spans="2:6">
      <c r="B1" s="22" t="s">
        <v>134</v>
      </c>
      <c r="C1" s="22"/>
      <c r="D1" s="22"/>
    </row>
    <row r="2" spans="2:6" ht="18.75">
      <c r="C2" s="1"/>
      <c r="D2" s="1"/>
    </row>
    <row r="3" spans="2:6" ht="15.75">
      <c r="B3" s="21" t="s">
        <v>117</v>
      </c>
      <c r="C3" s="2"/>
      <c r="D3" s="2"/>
    </row>
    <row r="4" spans="2:6" ht="15.75">
      <c r="B4" s="21"/>
      <c r="C4" s="2"/>
      <c r="D4" s="2"/>
    </row>
    <row r="5" spans="2:6">
      <c r="B5" s="2" t="s">
        <v>0</v>
      </c>
      <c r="C5" s="2" t="s">
        <v>135</v>
      </c>
      <c r="D5" s="2"/>
    </row>
    <row r="6" spans="2:6">
      <c r="B6" s="2" t="s">
        <v>1</v>
      </c>
      <c r="C6" s="2"/>
      <c r="D6" s="2"/>
    </row>
    <row r="7" spans="2:6" ht="15.75" thickBot="1">
      <c r="B7" s="2"/>
      <c r="C7" s="2"/>
      <c r="D7" s="2"/>
    </row>
    <row r="8" spans="2:6" ht="30.75" customHeight="1" thickBot="1">
      <c r="B8" s="188" t="s">
        <v>2</v>
      </c>
      <c r="C8" s="189"/>
      <c r="D8" s="189"/>
      <c r="E8" s="189"/>
      <c r="F8" s="190"/>
    </row>
    <row r="9" spans="2:6" ht="29.25" customHeight="1">
      <c r="B9" s="158"/>
      <c r="C9" s="186">
        <v>2021</v>
      </c>
      <c r="D9" s="187"/>
      <c r="E9" s="186">
        <v>2022</v>
      </c>
      <c r="F9" s="187"/>
    </row>
    <row r="10" spans="2:6" ht="36.75" customHeight="1">
      <c r="B10" s="152" t="s">
        <v>3</v>
      </c>
      <c r="C10" s="157" t="s">
        <v>4</v>
      </c>
      <c r="D10" s="147" t="s">
        <v>5</v>
      </c>
      <c r="E10" s="157" t="s">
        <v>4</v>
      </c>
      <c r="F10" s="147" t="s">
        <v>5</v>
      </c>
    </row>
    <row r="11" spans="2:6">
      <c r="B11" s="153" t="s">
        <v>6</v>
      </c>
      <c r="C11" s="8"/>
      <c r="D11" s="10"/>
      <c r="E11" s="8"/>
      <c r="F11" s="10"/>
    </row>
    <row r="12" spans="2:6">
      <c r="B12" s="153" t="s">
        <v>7</v>
      </c>
      <c r="C12" s="8"/>
      <c r="D12" s="10"/>
      <c r="E12" s="8"/>
      <c r="F12" s="10"/>
    </row>
    <row r="13" spans="2:6">
      <c r="B13" s="153" t="s">
        <v>8</v>
      </c>
      <c r="C13" s="8"/>
      <c r="D13" s="10"/>
      <c r="E13" s="8"/>
      <c r="F13" s="10"/>
    </row>
    <row r="14" spans="2:6">
      <c r="B14" s="153" t="s">
        <v>9</v>
      </c>
      <c r="C14" s="8"/>
      <c r="D14" s="10"/>
      <c r="E14" s="8"/>
      <c r="F14" s="10"/>
    </row>
    <row r="15" spans="2:6">
      <c r="B15" s="153" t="s">
        <v>10</v>
      </c>
      <c r="C15" s="151">
        <v>2549040</v>
      </c>
      <c r="D15" s="148"/>
      <c r="E15" s="151">
        <v>2549040</v>
      </c>
      <c r="F15" s="148"/>
    </row>
    <row r="16" spans="2:6">
      <c r="B16" s="154" t="s">
        <v>11</v>
      </c>
      <c r="C16" s="149">
        <f>SUM(C11:C15)</f>
        <v>2549040</v>
      </c>
      <c r="D16" s="150">
        <f>SUM(D11:D15)</f>
        <v>0</v>
      </c>
      <c r="E16" s="149">
        <f>SUM(E11:E15)</f>
        <v>2549040</v>
      </c>
      <c r="F16" s="150">
        <f>SUM(F11:F15)</f>
        <v>0</v>
      </c>
    </row>
    <row r="17" spans="2:6">
      <c r="B17" s="153" t="s">
        <v>12</v>
      </c>
      <c r="C17" s="8">
        <v>422382</v>
      </c>
      <c r="D17" s="10"/>
      <c r="E17" s="8">
        <v>422382</v>
      </c>
      <c r="F17" s="10"/>
    </row>
    <row r="18" spans="2:6">
      <c r="B18" s="155" t="s">
        <v>13</v>
      </c>
      <c r="C18" s="8">
        <v>170479</v>
      </c>
      <c r="D18" s="10"/>
      <c r="E18" s="8">
        <v>170479</v>
      </c>
      <c r="F18" s="10"/>
    </row>
    <row r="19" spans="2:6">
      <c r="B19" s="153" t="s">
        <v>14</v>
      </c>
      <c r="C19" s="8">
        <v>1920888</v>
      </c>
      <c r="D19" s="10"/>
      <c r="E19" s="8">
        <v>1920888</v>
      </c>
      <c r="F19" s="10"/>
    </row>
    <row r="20" spans="2:6">
      <c r="B20" s="153" t="s">
        <v>116</v>
      </c>
      <c r="C20" s="8">
        <v>0</v>
      </c>
      <c r="D20" s="10"/>
      <c r="E20" s="8">
        <v>0</v>
      </c>
      <c r="F20" s="10"/>
    </row>
    <row r="21" spans="2:6" ht="30">
      <c r="B21" s="156" t="s">
        <v>115</v>
      </c>
      <c r="C21" s="8">
        <v>32000</v>
      </c>
      <c r="D21" s="10"/>
      <c r="E21" s="8">
        <v>32000</v>
      </c>
      <c r="F21" s="10"/>
    </row>
    <row r="22" spans="2:6" ht="15.75" thickBot="1">
      <c r="B22" s="159" t="s">
        <v>16</v>
      </c>
      <c r="C22" s="160">
        <f>SUM(C17:C21)</f>
        <v>2545749</v>
      </c>
      <c r="D22" s="161">
        <f>SUM(D17:D21)</f>
        <v>0</v>
      </c>
      <c r="E22" s="160">
        <f>SUM(E17:E21)</f>
        <v>2545749</v>
      </c>
      <c r="F22" s="161">
        <f>SUM(F17:F21)</f>
        <v>0</v>
      </c>
    </row>
    <row r="23" spans="2:6" ht="15.75" thickBot="1">
      <c r="B23" s="162" t="s">
        <v>17</v>
      </c>
      <c r="C23" s="24">
        <f>C16-C22</f>
        <v>3291</v>
      </c>
      <c r="D23" s="145">
        <f>D16-D22</f>
        <v>0</v>
      </c>
      <c r="E23" s="24">
        <f>E16-E22</f>
        <v>3291</v>
      </c>
      <c r="F23" s="145">
        <f>F16-F22</f>
        <v>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opLeftCell="A14" workbookViewId="0">
      <selection activeCell="I35" sqref="I35"/>
    </sheetView>
  </sheetViews>
  <sheetFormatPr defaultRowHeight="15"/>
  <cols>
    <col min="1" max="1" width="5.5703125" customWidth="1"/>
    <col min="2" max="2" width="36.85546875" customWidth="1"/>
    <col min="3" max="4" width="15.140625" customWidth="1"/>
    <col min="5" max="5" width="15" customWidth="1"/>
    <col min="6" max="6" width="20.85546875" customWidth="1"/>
    <col min="7" max="7" width="16.5703125" customWidth="1"/>
    <col min="8" max="8" width="15.42578125" customWidth="1"/>
    <col min="9" max="9" width="15.28515625" customWidth="1"/>
    <col min="10" max="10" width="29.5703125" customWidth="1"/>
  </cols>
  <sheetData>
    <row r="1" spans="2:11" ht="18.75">
      <c r="B1" s="22" t="s">
        <v>18</v>
      </c>
      <c r="C1" s="22"/>
      <c r="D1" s="22"/>
      <c r="E1" s="22"/>
      <c r="F1" s="23"/>
      <c r="G1" s="23"/>
      <c r="H1" s="2"/>
      <c r="I1" s="2"/>
      <c r="J1" s="2"/>
      <c r="K1" s="2"/>
    </row>
    <row r="2" spans="2:11" ht="18.75">
      <c r="C2" s="1"/>
      <c r="D2" s="1"/>
      <c r="E2" s="1"/>
      <c r="F2" s="2"/>
      <c r="G2" s="2"/>
      <c r="H2" s="2"/>
      <c r="I2" s="2"/>
      <c r="J2" s="2"/>
      <c r="K2" s="2"/>
    </row>
    <row r="3" spans="2:11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</row>
    <row r="4" spans="2:11" ht="18" customHeight="1" thickBot="1">
      <c r="B4" s="2" t="s">
        <v>0</v>
      </c>
      <c r="C4" s="2" t="s">
        <v>136</v>
      </c>
      <c r="D4" s="2"/>
      <c r="E4" s="2"/>
      <c r="F4" s="2"/>
      <c r="G4" s="2"/>
      <c r="H4" s="2"/>
      <c r="I4" s="2"/>
      <c r="J4" s="2"/>
      <c r="K4" s="2"/>
    </row>
    <row r="5" spans="2:11" ht="16.5" thickBot="1">
      <c r="B5" s="2" t="s">
        <v>19</v>
      </c>
      <c r="C5" s="169">
        <v>2020</v>
      </c>
      <c r="D5" s="181"/>
      <c r="E5" s="2"/>
      <c r="F5" s="2"/>
      <c r="G5" s="2"/>
      <c r="H5" s="2"/>
      <c r="I5" s="2"/>
      <c r="J5" s="2"/>
      <c r="K5" s="2"/>
    </row>
    <row r="6" spans="2:11" ht="15.75" thickBo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4.75" customHeight="1" thickBot="1">
      <c r="B7" s="194" t="s">
        <v>20</v>
      </c>
      <c r="C7" s="195"/>
      <c r="D7" s="195"/>
      <c r="E7" s="195"/>
      <c r="F7" s="191" t="s">
        <v>142</v>
      </c>
      <c r="G7" s="192"/>
      <c r="H7" s="192"/>
      <c r="I7" s="193"/>
      <c r="J7" s="201" t="s">
        <v>21</v>
      </c>
      <c r="K7" s="2"/>
    </row>
    <row r="8" spans="2:11" ht="44.25" thickBot="1">
      <c r="B8" s="16" t="s">
        <v>22</v>
      </c>
      <c r="C8" s="32" t="s">
        <v>139</v>
      </c>
      <c r="D8" s="32" t="s">
        <v>140</v>
      </c>
      <c r="E8" s="32" t="s">
        <v>141</v>
      </c>
      <c r="F8" s="33" t="s">
        <v>138</v>
      </c>
      <c r="G8" s="34" t="s">
        <v>23</v>
      </c>
      <c r="H8" s="34" t="s">
        <v>24</v>
      </c>
      <c r="I8" s="35" t="s">
        <v>25</v>
      </c>
      <c r="J8" s="202"/>
      <c r="K8" s="2"/>
    </row>
    <row r="9" spans="2:11">
      <c r="B9" s="28" t="s">
        <v>26</v>
      </c>
      <c r="C9" s="19">
        <v>325000</v>
      </c>
      <c r="D9" s="29">
        <v>325000</v>
      </c>
      <c r="E9" s="29">
        <v>325000</v>
      </c>
      <c r="F9" s="30" t="s">
        <v>27</v>
      </c>
      <c r="G9" s="30" t="s">
        <v>27</v>
      </c>
      <c r="H9" s="19"/>
      <c r="I9" s="20"/>
      <c r="J9" s="31"/>
      <c r="K9" s="2"/>
    </row>
    <row r="10" spans="2:11">
      <c r="B10" s="8" t="s">
        <v>28</v>
      </c>
      <c r="C10" s="9"/>
      <c r="D10" s="26"/>
      <c r="E10" s="29">
        <f t="shared" ref="E10:E12" si="0">H10+I10</f>
        <v>0</v>
      </c>
      <c r="F10" s="27" t="s">
        <v>27</v>
      </c>
      <c r="G10" s="27" t="s">
        <v>27</v>
      </c>
      <c r="H10" s="9"/>
      <c r="I10" s="10"/>
      <c r="J10" s="11"/>
      <c r="K10" s="2"/>
    </row>
    <row r="11" spans="2:11">
      <c r="B11" s="8" t="s">
        <v>29</v>
      </c>
      <c r="C11" s="9"/>
      <c r="D11" s="26"/>
      <c r="E11" s="29">
        <f t="shared" si="0"/>
        <v>0</v>
      </c>
      <c r="F11" s="27" t="s">
        <v>27</v>
      </c>
      <c r="G11" s="27" t="s">
        <v>27</v>
      </c>
      <c r="H11" s="9"/>
      <c r="I11" s="10"/>
      <c r="J11" s="11"/>
      <c r="K11" s="2"/>
    </row>
    <row r="12" spans="2:11">
      <c r="B12" s="8" t="s">
        <v>30</v>
      </c>
      <c r="C12" s="9"/>
      <c r="D12" s="26"/>
      <c r="E12" s="29">
        <f t="shared" si="0"/>
        <v>0</v>
      </c>
      <c r="F12" s="27" t="s">
        <v>27</v>
      </c>
      <c r="G12" s="27" t="s">
        <v>27</v>
      </c>
      <c r="H12" s="9"/>
      <c r="I12" s="10"/>
      <c r="J12" s="11"/>
      <c r="K12" s="2"/>
    </row>
    <row r="13" spans="2:11">
      <c r="B13" s="8" t="s">
        <v>31</v>
      </c>
      <c r="C13" s="9">
        <v>16000</v>
      </c>
      <c r="D13" s="26">
        <v>16000</v>
      </c>
      <c r="E13" s="29">
        <v>16000</v>
      </c>
      <c r="F13" s="27" t="s">
        <v>27</v>
      </c>
      <c r="G13" s="27" t="s">
        <v>27</v>
      </c>
      <c r="H13" s="9"/>
      <c r="I13" s="10"/>
      <c r="J13" s="11"/>
      <c r="K13" s="2"/>
    </row>
    <row r="14" spans="2:11">
      <c r="B14" s="8" t="s">
        <v>137</v>
      </c>
      <c r="C14" s="9">
        <v>8000</v>
      </c>
      <c r="D14" s="26">
        <v>8000</v>
      </c>
      <c r="E14" s="29">
        <v>8000</v>
      </c>
      <c r="F14" s="27" t="s">
        <v>27</v>
      </c>
      <c r="G14" s="27" t="s">
        <v>27</v>
      </c>
      <c r="H14" s="9"/>
      <c r="I14" s="10"/>
      <c r="J14" s="11"/>
      <c r="K14" s="2"/>
    </row>
    <row r="15" spans="2:11">
      <c r="B15" s="8" t="s">
        <v>33</v>
      </c>
      <c r="C15" s="9">
        <v>40</v>
      </c>
      <c r="D15" s="26">
        <v>40</v>
      </c>
      <c r="E15" s="29">
        <v>40</v>
      </c>
      <c r="F15" s="27" t="s">
        <v>27</v>
      </c>
      <c r="G15" s="27" t="s">
        <v>27</v>
      </c>
      <c r="H15" s="9"/>
      <c r="I15" s="10"/>
      <c r="J15" s="11"/>
      <c r="K15" s="2"/>
    </row>
    <row r="16" spans="2:11" ht="15.75" thickBot="1">
      <c r="B16" s="12" t="s">
        <v>34</v>
      </c>
      <c r="C16" s="178">
        <v>2180000</v>
      </c>
      <c r="D16" s="178">
        <v>2370000</v>
      </c>
      <c r="E16" s="178">
        <v>2270000</v>
      </c>
      <c r="F16" s="179">
        <v>470000</v>
      </c>
      <c r="G16" s="180">
        <v>1800000</v>
      </c>
      <c r="H16" s="13"/>
      <c r="I16" s="14"/>
      <c r="J16" s="15"/>
      <c r="K16" s="2"/>
    </row>
    <row r="17" spans="2:11" ht="15.75" thickBot="1">
      <c r="B17" s="24" t="s">
        <v>11</v>
      </c>
      <c r="C17" s="177">
        <f>SUM(C9:C16)</f>
        <v>2529040</v>
      </c>
      <c r="D17" s="177">
        <f>SUM(D9:D16)</f>
        <v>2719040</v>
      </c>
      <c r="E17" s="177">
        <f t="shared" ref="E17:I17" si="1">SUM(E9:E16)</f>
        <v>2619040</v>
      </c>
      <c r="F17" s="177">
        <f t="shared" si="1"/>
        <v>470000</v>
      </c>
      <c r="G17" s="177">
        <f t="shared" si="1"/>
        <v>1800000</v>
      </c>
      <c r="H17" s="144">
        <f t="shared" si="1"/>
        <v>0</v>
      </c>
      <c r="I17" s="144">
        <f t="shared" si="1"/>
        <v>0</v>
      </c>
      <c r="J17" s="25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 thickBo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4" customHeight="1" thickBot="1">
      <c r="B20" s="196" t="s">
        <v>35</v>
      </c>
      <c r="C20" s="197"/>
      <c r="D20" s="197"/>
      <c r="E20" s="197"/>
      <c r="F20" s="198" t="s">
        <v>143</v>
      </c>
      <c r="G20" s="199"/>
      <c r="H20" s="199"/>
      <c r="I20" s="200"/>
      <c r="J20" s="201" t="s">
        <v>21</v>
      </c>
      <c r="K20" s="2"/>
    </row>
    <row r="21" spans="2:11" ht="44.25" thickBot="1">
      <c r="B21" s="3" t="s">
        <v>36</v>
      </c>
      <c r="C21" s="32" t="s">
        <v>139</v>
      </c>
      <c r="D21" s="32" t="s">
        <v>140</v>
      </c>
      <c r="E21" s="32" t="s">
        <v>141</v>
      </c>
      <c r="F21" s="33" t="s">
        <v>138</v>
      </c>
      <c r="G21" s="4" t="s">
        <v>23</v>
      </c>
      <c r="H21" s="4" t="s">
        <v>24</v>
      </c>
      <c r="I21" s="5" t="s">
        <v>25</v>
      </c>
      <c r="J21" s="202"/>
      <c r="K21" s="2"/>
    </row>
    <row r="22" spans="2:11">
      <c r="B22" s="6" t="s">
        <v>37</v>
      </c>
      <c r="C22" s="170">
        <v>322382</v>
      </c>
      <c r="D22" s="170">
        <v>316520</v>
      </c>
      <c r="E22" s="172">
        <v>325000</v>
      </c>
      <c r="F22" s="171">
        <v>75700</v>
      </c>
      <c r="G22" s="170"/>
      <c r="H22" s="170"/>
      <c r="I22" s="172"/>
      <c r="J22" s="7"/>
      <c r="K22" s="2"/>
    </row>
    <row r="23" spans="2:11">
      <c r="B23" s="8" t="s">
        <v>38</v>
      </c>
      <c r="C23" s="173">
        <v>100000</v>
      </c>
      <c r="D23" s="173">
        <v>108000</v>
      </c>
      <c r="E23" s="175">
        <v>110000</v>
      </c>
      <c r="F23" s="174">
        <v>100000</v>
      </c>
      <c r="G23" s="173"/>
      <c r="H23" s="173"/>
      <c r="I23" s="175"/>
      <c r="J23" s="11"/>
      <c r="K23" s="2"/>
    </row>
    <row r="24" spans="2:11">
      <c r="B24" s="8" t="s">
        <v>39</v>
      </c>
      <c r="C24" s="173">
        <v>0</v>
      </c>
      <c r="D24" s="173">
        <f t="shared" ref="D24:D40" si="2">E24</f>
        <v>0</v>
      </c>
      <c r="E24" s="183">
        <f t="shared" ref="E24:E40" si="3">F24+G24+H24+I24</f>
        <v>0</v>
      </c>
      <c r="F24" s="174">
        <v>0</v>
      </c>
      <c r="G24" s="173"/>
      <c r="H24" s="173"/>
      <c r="I24" s="175"/>
      <c r="J24" s="11"/>
      <c r="K24" s="2"/>
    </row>
    <row r="25" spans="2:11">
      <c r="B25" s="8" t="s">
        <v>40</v>
      </c>
      <c r="C25" s="173">
        <v>0</v>
      </c>
      <c r="D25" s="173">
        <f t="shared" si="2"/>
        <v>0</v>
      </c>
      <c r="E25" s="175">
        <f t="shared" si="3"/>
        <v>0</v>
      </c>
      <c r="F25" s="174">
        <v>0</v>
      </c>
      <c r="G25" s="173"/>
      <c r="H25" s="173"/>
      <c r="I25" s="175"/>
      <c r="J25" s="11"/>
      <c r="K25" s="2"/>
    </row>
    <row r="26" spans="2:11">
      <c r="B26" s="8" t="s">
        <v>41</v>
      </c>
      <c r="C26" s="173">
        <v>20000</v>
      </c>
      <c r="D26" s="173">
        <v>72000</v>
      </c>
      <c r="E26" s="175">
        <v>70000</v>
      </c>
      <c r="F26" s="174">
        <v>40000</v>
      </c>
      <c r="G26" s="173"/>
      <c r="H26" s="173"/>
      <c r="I26" s="175"/>
      <c r="J26" s="11"/>
      <c r="K26" s="2"/>
    </row>
    <row r="27" spans="2:11">
      <c r="B27" s="8" t="s">
        <v>42</v>
      </c>
      <c r="C27" s="173">
        <v>5000</v>
      </c>
      <c r="D27" s="173">
        <v>3000</v>
      </c>
      <c r="E27" s="175">
        <v>5000</v>
      </c>
      <c r="F27" s="174">
        <v>5000</v>
      </c>
      <c r="G27" s="173"/>
      <c r="H27" s="173"/>
      <c r="I27" s="175"/>
      <c r="J27" s="11"/>
      <c r="K27" s="2"/>
    </row>
    <row r="28" spans="2:11">
      <c r="B28" s="8" t="s">
        <v>43</v>
      </c>
      <c r="C28" s="173">
        <v>0</v>
      </c>
      <c r="D28" s="173">
        <f t="shared" si="2"/>
        <v>0</v>
      </c>
      <c r="E28" s="175">
        <f t="shared" si="3"/>
        <v>0</v>
      </c>
      <c r="F28" s="174">
        <v>0</v>
      </c>
      <c r="G28" s="173"/>
      <c r="H28" s="173"/>
      <c r="I28" s="175"/>
      <c r="J28" s="11"/>
      <c r="K28" s="2"/>
    </row>
    <row r="29" spans="2:11">
      <c r="B29" s="18" t="s">
        <v>44</v>
      </c>
      <c r="C29" s="173">
        <v>145479</v>
      </c>
      <c r="D29" s="173">
        <v>100000</v>
      </c>
      <c r="E29" s="175">
        <v>100000</v>
      </c>
      <c r="F29" s="174">
        <v>100000</v>
      </c>
      <c r="G29" s="173"/>
      <c r="H29" s="173"/>
      <c r="I29" s="175"/>
      <c r="J29" s="11"/>
      <c r="K29" s="2"/>
    </row>
    <row r="30" spans="2:11">
      <c r="B30" s="8" t="s">
        <v>45</v>
      </c>
      <c r="C30" s="173">
        <v>1350000</v>
      </c>
      <c r="D30" s="173">
        <v>1370000</v>
      </c>
      <c r="E30" s="175">
        <v>1390000</v>
      </c>
      <c r="F30" s="174">
        <v>60000</v>
      </c>
      <c r="G30" s="173"/>
      <c r="H30" s="173"/>
      <c r="I30" s="175"/>
      <c r="J30" s="11"/>
      <c r="K30" s="2"/>
    </row>
    <row r="31" spans="2:11">
      <c r="B31" s="8" t="s">
        <v>46</v>
      </c>
      <c r="C31" s="173">
        <v>512000</v>
      </c>
      <c r="D31" s="173">
        <v>512000</v>
      </c>
      <c r="E31" s="175">
        <v>520000</v>
      </c>
      <c r="F31" s="174">
        <v>22000</v>
      </c>
      <c r="G31" s="173"/>
      <c r="H31" s="173"/>
      <c r="I31" s="175"/>
      <c r="J31" s="11"/>
      <c r="K31" s="2"/>
    </row>
    <row r="32" spans="2:11">
      <c r="B32" s="8" t="s">
        <v>47</v>
      </c>
      <c r="C32" s="173">
        <v>6000</v>
      </c>
      <c r="D32" s="173">
        <v>4000</v>
      </c>
      <c r="E32" s="175">
        <v>6000</v>
      </c>
      <c r="F32" s="174">
        <v>1000</v>
      </c>
      <c r="G32" s="173"/>
      <c r="H32" s="173"/>
      <c r="I32" s="175"/>
      <c r="J32" s="11"/>
      <c r="K32" s="2"/>
    </row>
    <row r="33" spans="2:11">
      <c r="B33" s="8" t="s">
        <v>48</v>
      </c>
      <c r="C33" s="173">
        <v>26000</v>
      </c>
      <c r="D33" s="173">
        <v>26000</v>
      </c>
      <c r="E33" s="175">
        <v>30000</v>
      </c>
      <c r="F33" s="174">
        <v>0</v>
      </c>
      <c r="G33" s="173"/>
      <c r="H33" s="173"/>
      <c r="I33" s="175"/>
      <c r="J33" s="11"/>
      <c r="K33" s="2"/>
    </row>
    <row r="34" spans="2:11">
      <c r="B34" s="8" t="s">
        <v>49</v>
      </c>
      <c r="C34" s="173">
        <v>0</v>
      </c>
      <c r="D34" s="173">
        <f t="shared" si="2"/>
        <v>0</v>
      </c>
      <c r="E34" s="183">
        <f t="shared" si="3"/>
        <v>0</v>
      </c>
      <c r="F34" s="174">
        <v>0</v>
      </c>
      <c r="G34" s="173"/>
      <c r="H34" s="173"/>
      <c r="I34" s="175"/>
      <c r="J34" s="11"/>
      <c r="K34" s="2"/>
    </row>
    <row r="35" spans="2:11">
      <c r="B35" s="8" t="s">
        <v>50</v>
      </c>
      <c r="C35" s="173">
        <v>0</v>
      </c>
      <c r="D35" s="173">
        <f t="shared" si="2"/>
        <v>0</v>
      </c>
      <c r="E35" s="183">
        <f t="shared" si="3"/>
        <v>0</v>
      </c>
      <c r="F35" s="174">
        <v>0</v>
      </c>
      <c r="G35" s="173"/>
      <c r="H35" s="173"/>
      <c r="I35" s="175"/>
      <c r="J35" s="11"/>
      <c r="K35" s="2"/>
    </row>
    <row r="36" spans="2:11">
      <c r="B36" s="8" t="s">
        <v>124</v>
      </c>
      <c r="C36" s="173">
        <v>0</v>
      </c>
      <c r="D36" s="173">
        <f t="shared" si="2"/>
        <v>0</v>
      </c>
      <c r="E36" s="184">
        <f t="shared" si="3"/>
        <v>0</v>
      </c>
      <c r="F36" s="174">
        <v>0</v>
      </c>
      <c r="G36" s="173"/>
      <c r="H36" s="173"/>
      <c r="I36" s="175"/>
      <c r="J36" s="11"/>
      <c r="K36" s="2"/>
    </row>
    <row r="37" spans="2:11">
      <c r="B37" s="8" t="s">
        <v>51</v>
      </c>
      <c r="C37" s="173">
        <v>6888</v>
      </c>
      <c r="D37" s="173">
        <v>16300</v>
      </c>
      <c r="E37" s="175">
        <v>16300</v>
      </c>
      <c r="F37" s="174">
        <v>16300</v>
      </c>
      <c r="G37" s="173"/>
      <c r="H37" s="173"/>
      <c r="I37" s="175"/>
      <c r="J37" s="11"/>
      <c r="K37" s="2"/>
    </row>
    <row r="38" spans="2:11">
      <c r="B38" s="8" t="s">
        <v>52</v>
      </c>
      <c r="C38" s="173">
        <v>0</v>
      </c>
      <c r="D38" s="173">
        <f t="shared" si="2"/>
        <v>0</v>
      </c>
      <c r="E38" s="183">
        <f t="shared" si="3"/>
        <v>0</v>
      </c>
      <c r="F38" s="174">
        <v>0</v>
      </c>
      <c r="G38" s="173"/>
      <c r="H38" s="173"/>
      <c r="I38" s="175"/>
      <c r="J38" s="11"/>
      <c r="K38" s="2"/>
    </row>
    <row r="39" spans="2:11">
      <c r="B39" s="8" t="s">
        <v>53</v>
      </c>
      <c r="C39" s="173">
        <v>32000</v>
      </c>
      <c r="D39" s="173">
        <v>165000</v>
      </c>
      <c r="E39" s="183">
        <v>50000</v>
      </c>
      <c r="F39" s="174">
        <v>50000</v>
      </c>
      <c r="G39" s="173"/>
      <c r="H39" s="173"/>
      <c r="I39" s="175"/>
      <c r="J39" s="11"/>
      <c r="K39" s="2"/>
    </row>
    <row r="40" spans="2:11" ht="30.75" thickBot="1">
      <c r="B40" s="146" t="s">
        <v>54</v>
      </c>
      <c r="C40" s="173"/>
      <c r="D40" s="173">
        <f t="shared" si="2"/>
        <v>0</v>
      </c>
      <c r="E40" s="182">
        <f t="shared" si="3"/>
        <v>0</v>
      </c>
      <c r="F40" s="174"/>
      <c r="G40" s="173"/>
      <c r="H40" s="173"/>
      <c r="I40" s="175"/>
      <c r="J40" s="11"/>
      <c r="K40" s="2"/>
    </row>
    <row r="41" spans="2:11" ht="15.75" thickBot="1">
      <c r="B41" s="36" t="s">
        <v>16</v>
      </c>
      <c r="C41" s="176">
        <f>SUM(C22:C40)</f>
        <v>2525749</v>
      </c>
      <c r="D41" s="176">
        <f>SUM(D22:D40)</f>
        <v>2692820</v>
      </c>
      <c r="E41" s="176">
        <f t="shared" ref="E41:I41" si="4">SUM(E22:E40)</f>
        <v>2622300</v>
      </c>
      <c r="F41" s="177">
        <f t="shared" si="4"/>
        <v>470000</v>
      </c>
      <c r="G41" s="177">
        <f t="shared" si="4"/>
        <v>0</v>
      </c>
      <c r="H41" s="177">
        <f t="shared" si="4"/>
        <v>0</v>
      </c>
      <c r="I41" s="177">
        <f t="shared" si="4"/>
        <v>0</v>
      </c>
      <c r="J41" s="17"/>
      <c r="K41" s="2"/>
    </row>
    <row r="42" spans="2:11" ht="18" customHeight="1" thickBot="1">
      <c r="B42" s="24" t="s">
        <v>17</v>
      </c>
      <c r="C42" s="144">
        <f>C17-C41</f>
        <v>3291</v>
      </c>
      <c r="D42" s="144">
        <f>D17-D41</f>
        <v>26220</v>
      </c>
      <c r="E42" s="145">
        <f>E17-E41</f>
        <v>-3260</v>
      </c>
      <c r="F42" s="2"/>
      <c r="G42" s="2"/>
      <c r="H42" s="2"/>
      <c r="I42" s="2"/>
      <c r="J42" s="2"/>
      <c r="K42" s="2"/>
    </row>
    <row r="43" spans="2:11"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134"/>
      <c r="C45" s="185"/>
      <c r="E45" s="185"/>
    </row>
    <row r="46" spans="2:11">
      <c r="E46" s="185"/>
    </row>
    <row r="47" spans="2:11">
      <c r="E47" s="185"/>
    </row>
    <row r="48" spans="2:11">
      <c r="E48" s="185"/>
    </row>
    <row r="49" spans="5:5">
      <c r="E49" s="185"/>
    </row>
    <row r="50" spans="5:5">
      <c r="E50" s="185"/>
    </row>
  </sheetData>
  <mergeCells count="6">
    <mergeCell ref="F7:I7"/>
    <mergeCell ref="B7:E7"/>
    <mergeCell ref="B20:E20"/>
    <mergeCell ref="F20:I20"/>
    <mergeCell ref="J7:J8"/>
    <mergeCell ref="J20:J21"/>
  </mergeCells>
  <pageMargins left="0.7" right="0.7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workbookViewId="0">
      <selection activeCell="E21" sqref="E21"/>
    </sheetView>
  </sheetViews>
  <sheetFormatPr defaultRowHeight="15"/>
  <cols>
    <col min="1" max="1" width="6.7109375" customWidth="1"/>
    <col min="2" max="2" width="40" customWidth="1"/>
    <col min="3" max="3" width="18" style="40" customWidth="1"/>
    <col min="4" max="6" width="67" customWidth="1"/>
  </cols>
  <sheetData>
    <row r="1" spans="2:4">
      <c r="B1" s="22" t="s">
        <v>55</v>
      </c>
      <c r="C1" s="22"/>
      <c r="D1" s="2"/>
    </row>
    <row r="2" spans="2:4">
      <c r="B2" s="2"/>
      <c r="C2" s="38"/>
    </row>
    <row r="3" spans="2:4" ht="18.75">
      <c r="B3" s="21" t="s">
        <v>118</v>
      </c>
      <c r="C3" s="39"/>
    </row>
    <row r="4" spans="2:4">
      <c r="B4" s="2"/>
      <c r="C4" s="38"/>
    </row>
    <row r="5" spans="2:4" ht="15.75">
      <c r="B5" s="21" t="s">
        <v>56</v>
      </c>
      <c r="C5" s="38"/>
      <c r="D5" t="s">
        <v>136</v>
      </c>
    </row>
    <row r="6" spans="2:4" ht="15.75">
      <c r="B6" s="21"/>
      <c r="C6" s="38"/>
    </row>
    <row r="7" spans="2:4" ht="26.25">
      <c r="B7" s="21" t="s">
        <v>19</v>
      </c>
      <c r="C7" s="38"/>
      <c r="D7" s="168">
        <v>2020</v>
      </c>
    </row>
    <row r="8" spans="2:4" ht="15.75" thickBot="1">
      <c r="C8" s="38"/>
    </row>
    <row r="9" spans="2:4" ht="33.75" customHeight="1" thickBot="1">
      <c r="B9" s="45" t="s">
        <v>57</v>
      </c>
      <c r="C9" s="46"/>
      <c r="D9" s="47" t="s">
        <v>21</v>
      </c>
    </row>
    <row r="10" spans="2:4" ht="30.75" customHeight="1" thickBot="1">
      <c r="B10" s="43" t="s">
        <v>58</v>
      </c>
      <c r="C10" s="44">
        <v>23107</v>
      </c>
      <c r="D10" s="48"/>
    </row>
    <row r="11" spans="2:4" ht="28.5" customHeight="1">
      <c r="B11" s="41" t="s">
        <v>59</v>
      </c>
      <c r="C11" s="53"/>
      <c r="D11" s="49"/>
    </row>
    <row r="12" spans="2:4" ht="22.5" customHeight="1" thickBot="1">
      <c r="B12" s="11" t="s">
        <v>60</v>
      </c>
      <c r="C12" s="55">
        <v>12549</v>
      </c>
      <c r="D12" s="50" t="s">
        <v>61</v>
      </c>
    </row>
    <row r="13" spans="2:4" ht="30.75" customHeight="1" thickBot="1">
      <c r="B13" s="37" t="s">
        <v>62</v>
      </c>
      <c r="C13" s="59"/>
      <c r="D13" s="50"/>
    </row>
    <row r="14" spans="2:4" ht="25.5" customHeight="1" thickBot="1">
      <c r="B14" s="41" t="s">
        <v>63</v>
      </c>
      <c r="C14" s="58"/>
      <c r="D14" s="51"/>
    </row>
    <row r="15" spans="2:4" ht="32.25" customHeight="1" thickBot="1">
      <c r="B15" s="42" t="s">
        <v>64</v>
      </c>
      <c r="C15" s="56">
        <f>SUM(C11:C14)</f>
        <v>12549</v>
      </c>
      <c r="D15" s="48"/>
    </row>
    <row r="16" spans="2:4" ht="20.25" customHeight="1">
      <c r="B16" s="11" t="s">
        <v>65</v>
      </c>
      <c r="C16" s="54"/>
      <c r="D16" s="50"/>
    </row>
    <row r="17" spans="2:4" ht="21" customHeight="1">
      <c r="B17" s="11" t="s">
        <v>66</v>
      </c>
      <c r="C17" s="54"/>
      <c r="D17" s="50" t="s">
        <v>67</v>
      </c>
    </row>
    <row r="18" spans="2:4" ht="22.5" customHeight="1" thickBot="1">
      <c r="B18" s="15" t="s">
        <v>68</v>
      </c>
      <c r="C18" s="55" t="s">
        <v>125</v>
      </c>
      <c r="D18" s="51" t="s">
        <v>125</v>
      </c>
    </row>
    <row r="19" spans="2:4" ht="33.75" customHeight="1" thickBot="1">
      <c r="B19" s="42" t="s">
        <v>69</v>
      </c>
      <c r="C19" s="56">
        <f>SUM(C16:C18)</f>
        <v>0</v>
      </c>
      <c r="D19" s="48"/>
    </row>
    <row r="20" spans="2:4" ht="29.25" customHeight="1" thickBot="1">
      <c r="B20" s="45" t="s">
        <v>70</v>
      </c>
      <c r="C20" s="57">
        <f>C10+C15-C19</f>
        <v>35656</v>
      </c>
      <c r="D20" s="52"/>
    </row>
    <row r="21" spans="2:4">
      <c r="B21" s="2"/>
      <c r="C21" s="38"/>
      <c r="D21" s="2"/>
    </row>
    <row r="22" spans="2:4">
      <c r="B22" s="2"/>
      <c r="C22" s="38"/>
      <c r="D22" s="2"/>
    </row>
    <row r="23" spans="2:4">
      <c r="B23" s="2"/>
      <c r="C23" s="38"/>
      <c r="D23" s="2"/>
    </row>
    <row r="24" spans="2:4">
      <c r="B24" s="2"/>
      <c r="C24" s="38"/>
      <c r="D24" s="2"/>
    </row>
  </sheetData>
  <pageMargins left="0.7" right="0.7" top="0.78740157499999996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38" sqref="E38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167" t="s">
        <v>132</v>
      </c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126</v>
      </c>
      <c r="H10" s="236"/>
      <c r="I10" s="236"/>
      <c r="J10" s="243"/>
      <c r="K10" s="237" t="s">
        <v>120</v>
      </c>
      <c r="L10" s="239" t="s">
        <v>126</v>
      </c>
      <c r="M10" s="240"/>
      <c r="N10" s="241"/>
      <c r="O10" s="233" t="s">
        <v>120</v>
      </c>
      <c r="P10" s="235" t="s">
        <v>129</v>
      </c>
      <c r="Q10" s="236"/>
      <c r="R10" s="236"/>
      <c r="S10" s="250" t="s">
        <v>120</v>
      </c>
      <c r="T10" s="239" t="s">
        <v>126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3" t="s">
        <v>98</v>
      </c>
      <c r="D32" s="164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7:D47"/>
    <mergeCell ref="O9:R9"/>
    <mergeCell ref="O10:O11"/>
    <mergeCell ref="P10:R10"/>
    <mergeCell ref="C37:D37"/>
    <mergeCell ref="C38:D38"/>
    <mergeCell ref="C39:D39"/>
    <mergeCell ref="C40:D40"/>
    <mergeCell ref="C41:D41"/>
    <mergeCell ref="C42:D42"/>
    <mergeCell ref="C35:D35"/>
    <mergeCell ref="C18:D18"/>
    <mergeCell ref="C19:D19"/>
    <mergeCell ref="C20:D20"/>
    <mergeCell ref="C21:D21"/>
    <mergeCell ref="C22:D22"/>
    <mergeCell ref="S9:V9"/>
    <mergeCell ref="S10:S11"/>
    <mergeCell ref="T10:V10"/>
    <mergeCell ref="C45:D45"/>
    <mergeCell ref="C46:D46"/>
    <mergeCell ref="C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13:D13"/>
    <mergeCell ref="C14:D14"/>
    <mergeCell ref="C15:D15"/>
    <mergeCell ref="C16:D16"/>
    <mergeCell ref="C17:D17"/>
    <mergeCell ref="F45:I45"/>
    <mergeCell ref="F46:I46"/>
    <mergeCell ref="F47:I47"/>
    <mergeCell ref="K45:V47"/>
    <mergeCell ref="B9:B11"/>
    <mergeCell ref="C9:D11"/>
    <mergeCell ref="E9:E11"/>
    <mergeCell ref="F9:I9"/>
    <mergeCell ref="K9:N9"/>
    <mergeCell ref="F10:F11"/>
    <mergeCell ref="G10:I10"/>
    <mergeCell ref="K10:K11"/>
    <mergeCell ref="L10:N10"/>
    <mergeCell ref="J9:J11"/>
    <mergeCell ref="C23:D23"/>
    <mergeCell ref="C12:D12"/>
  </mergeCells>
  <pageMargins left="0.7" right="0.7" top="0.78740157499999996" bottom="0.78740157499999996" header="0.3" footer="0.3"/>
  <pageSetup paperSize="9" scale="5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5" sqref="E5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7" max="7" width="11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2"/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130</v>
      </c>
      <c r="H10" s="236"/>
      <c r="I10" s="236"/>
      <c r="J10" s="243"/>
      <c r="K10" s="237" t="s">
        <v>120</v>
      </c>
      <c r="L10" s="239" t="s">
        <v>130</v>
      </c>
      <c r="M10" s="240"/>
      <c r="N10" s="241"/>
      <c r="O10" s="233" t="s">
        <v>120</v>
      </c>
      <c r="P10" s="235" t="s">
        <v>131</v>
      </c>
      <c r="Q10" s="236"/>
      <c r="R10" s="236"/>
      <c r="S10" s="250" t="s">
        <v>120</v>
      </c>
      <c r="T10" s="239" t="s">
        <v>130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5" t="s">
        <v>98</v>
      </c>
      <c r="D32" s="166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5:D45"/>
    <mergeCell ref="F45:I45"/>
    <mergeCell ref="K45:V47"/>
    <mergeCell ref="C46:D46"/>
    <mergeCell ref="F46:I46"/>
    <mergeCell ref="C47:D47"/>
    <mergeCell ref="F47:I47"/>
    <mergeCell ref="C42:D42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S9:V9"/>
    <mergeCell ref="F10:F11"/>
    <mergeCell ref="G10:I10"/>
    <mergeCell ref="K10:K11"/>
    <mergeCell ref="L10:N10"/>
    <mergeCell ref="O10:O11"/>
    <mergeCell ref="P10:R10"/>
    <mergeCell ref="S10:S11"/>
    <mergeCell ref="T10:V10"/>
    <mergeCell ref="K9:N9"/>
    <mergeCell ref="C14:D14"/>
    <mergeCell ref="C15:D15"/>
    <mergeCell ref="B9:B11"/>
    <mergeCell ref="C9:D11"/>
    <mergeCell ref="O9:R9"/>
    <mergeCell ref="E9:E11"/>
    <mergeCell ref="F9:I9"/>
    <mergeCell ref="J9:J11"/>
    <mergeCell ref="C12:D12"/>
    <mergeCell ref="C13:D13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VÝHLED+2</vt:lpstr>
      <vt:lpstr>Neinvestiční rozpočet 2019</vt:lpstr>
      <vt:lpstr>Investiční rozpočet 2019</vt:lpstr>
      <vt:lpstr>Rozbor hospodaření k 31.9.2018</vt:lpstr>
      <vt:lpstr>Rozbor hospodaření k 31.12.2019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johana_admin</dc:creator>
  <cp:lastModifiedBy>HP</cp:lastModifiedBy>
  <cp:revision/>
  <cp:lastPrinted>2019-11-20T09:57:44Z</cp:lastPrinted>
  <dcterms:created xsi:type="dcterms:W3CDTF">2015-02-12T13:12:01Z</dcterms:created>
  <dcterms:modified xsi:type="dcterms:W3CDTF">2019-11-20T12:21:37Z</dcterms:modified>
</cp:coreProperties>
</file>