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U Malé Hradisko\Rozpočet\2021\MŠ\"/>
    </mc:Choice>
  </mc:AlternateContent>
  <bookViews>
    <workbookView xWindow="0" yWindow="0" windowWidth="20490" windowHeight="7755" activeTab="2"/>
  </bookViews>
  <sheets>
    <sheet name="VÝHLED 2022-2023" sheetId="6" r:id="rId1"/>
    <sheet name="Návrh rozpočtu 2021" sheetId="1" r:id="rId2"/>
    <sheet name="Investiční rozpočet 2021" sheetId="2" r:id="rId3"/>
  </sheets>
  <calcPr calcId="152511"/>
</workbook>
</file>

<file path=xl/calcChain.xml><?xml version="1.0" encoding="utf-8"?>
<calcChain xmlns="http://schemas.openxmlformats.org/spreadsheetml/2006/main">
  <c r="E41" i="1" l="1"/>
  <c r="F10" i="1"/>
  <c r="F11" i="1"/>
  <c r="F12" i="1"/>
  <c r="F17" i="1" s="1"/>
  <c r="C17" i="1"/>
  <c r="D17" i="1"/>
  <c r="G17" i="1"/>
  <c r="H17" i="1"/>
  <c r="J17" i="1"/>
  <c r="F24" i="1" l="1"/>
  <c r="D24" i="1" s="1"/>
  <c r="F25" i="1"/>
  <c r="D25" i="1" s="1"/>
  <c r="F28" i="1"/>
  <c r="D28" i="1" s="1"/>
  <c r="F34" i="1"/>
  <c r="D34" i="1" s="1"/>
  <c r="F35" i="1"/>
  <c r="D35" i="1" s="1"/>
  <c r="F36" i="1"/>
  <c r="D36" i="1" s="1"/>
  <c r="F38" i="1"/>
  <c r="D38" i="1" s="1"/>
  <c r="F40" i="1"/>
  <c r="D40" i="1" s="1"/>
  <c r="D41" i="1" l="1"/>
  <c r="D42" i="1" s="1"/>
  <c r="F16" i="6" l="1"/>
  <c r="F22" i="6"/>
  <c r="E22" i="6"/>
  <c r="E16" i="6"/>
  <c r="D22" i="6"/>
  <c r="C22" i="6"/>
  <c r="D16" i="6"/>
  <c r="C16" i="6"/>
  <c r="C19" i="2"/>
  <c r="C15" i="2"/>
  <c r="F41" i="1"/>
  <c r="G41" i="1"/>
  <c r="H41" i="1"/>
  <c r="I41" i="1"/>
  <c r="J41" i="1"/>
  <c r="C41" i="1"/>
  <c r="F42" i="1" l="1"/>
  <c r="E23" i="6"/>
  <c r="C20" i="2"/>
  <c r="C42" i="1"/>
  <c r="C23" i="6"/>
  <c r="D23" i="6"/>
  <c r="F23" i="6"/>
</calcChain>
</file>

<file path=xl/sharedStrings.xml><?xml version="1.0" encoding="utf-8"?>
<sst xmlns="http://schemas.openxmlformats.org/spreadsheetml/2006/main" count="118" uniqueCount="88">
  <si>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</si>
  <si>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</si>
  <si>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</si>
  <si>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</si>
  <si>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</si>
  <si>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</si>
  <si>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</si>
  <si>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</si>
  <si>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</si>
  <si>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</si>
  <si>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</si>
  <si>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</si>
  <si>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</si>
  <si>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</si>
  <si>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</si>
  <si>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CELKEM NÁKLADY</t>
  </si>
  <si>
    <t>VÝSLEDEK HOSPODAŘENÍ</t>
  </si>
  <si>
    <t>Příloha č. 2</t>
  </si>
  <si>
    <t>Rok:</t>
  </si>
  <si>
    <t>Výnosy podle účtů účtové osnovy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</si>
  <si>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</si>
  <si>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</si>
  <si>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</si>
  <si>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</si>
  <si>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</si>
  <si>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</si>
  <si>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</si>
  <si>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</si>
  <si>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</si>
  <si>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</si>
  <si>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</si>
  <si>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66x - finanční výnosy</t>
  </si>
  <si>
    <t>672 - výnosy z transferů</t>
  </si>
  <si>
    <t>Náklady podle účtů účtové osnovy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</si>
  <si>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</si>
  <si>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</si>
  <si>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</si>
  <si>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</si>
  <si>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</si>
  <si>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</si>
  <si>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</si>
  <si>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</si>
  <si>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</si>
  <si>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</si>
  <si>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</si>
  <si>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</si>
  <si>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</si>
  <si>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</si>
  <si>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</si>
  <si>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</si>
  <si>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</si>
  <si>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</si>
  <si>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</si>
  <si>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</si>
  <si>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</si>
  <si>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</si>
  <si>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</si>
  <si>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</si>
  <si>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</si>
  <si>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</si>
  <si>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</si>
  <si>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</si>
  <si>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</si>
  <si>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</si>
  <si>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</si>
  <si>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</si>
  <si>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</si>
  <si>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</si>
  <si>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</si>
  <si>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55x - Odpisy, náklady z DDM, tvorba a použití rezerv a opravných položek</t>
  </si>
  <si>
    <t>53x, 54x - Ostatní náklady</t>
  </si>
  <si>
    <t>549 - ostatní náklady</t>
  </si>
  <si>
    <t xml:space="preserve"> </t>
  </si>
  <si>
    <t>NEINVESTIČNÍ ROZPOČET ORGANIZACE - NÁVRH</t>
  </si>
  <si>
    <t xml:space="preserve">Příloha č. 1 </t>
  </si>
  <si>
    <t>MATEŘSKÁ ŠKOLA MALÉ HRADISKO, příspěvková organizace</t>
  </si>
  <si>
    <t>Mateřská škola Malé Hradisko, příspěvková organizace</t>
  </si>
  <si>
    <t>649 - ostatní výnosy z činnosti</t>
  </si>
  <si>
    <t>obec Malé Hradisko</t>
  </si>
  <si>
    <t>Schválený rozpočet 2020</t>
  </si>
  <si>
    <t>Očekávané plnění rozpočtu 2020</t>
  </si>
  <si>
    <t>Návrh rozpočtu 2021</t>
  </si>
  <si>
    <t>Návrh rozpočtu 20201- výnosy podle zdroje financování</t>
  </si>
  <si>
    <t>Návrh rozpočtu 2021 - náklady podle zdroje financování</t>
  </si>
  <si>
    <t>Vlastní činnost + VHČ</t>
  </si>
  <si>
    <t>Očekávané plnění rozpočtu 2020 obec Malé Hradisko</t>
  </si>
  <si>
    <t>Návrh STŘEDNĚDOBÝ VÝHLED ROZPOČTU</t>
  </si>
  <si>
    <t xml:space="preserve"> INVESTIČNÍ ROZPOČET ORGANIZACE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</si>
</sst>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8" xfId="0" applyFont="1" applyBorder="1"/>
    <xf numFmtId="0" fontId="2" fillId="0" borderId="2" xfId="0" applyFont="1" applyBorder="1"/>
    <xf numFmtId="0" fontId="2" fillId="0" borderId="24" xfId="0" applyFont="1" applyFill="1" applyBorder="1"/>
    <xf numFmtId="0" fontId="2" fillId="0" borderId="3" xfId="0" applyFont="1" applyBorder="1"/>
    <xf numFmtId="0" fontId="2" fillId="0" borderId="25" xfId="0" applyFont="1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2" borderId="18" xfId="0" applyFont="1" applyFill="1" applyBorder="1"/>
    <xf numFmtId="0" fontId="2" fillId="0" borderId="2" xfId="0" applyFont="1" applyFill="1" applyBorder="1"/>
    <xf numFmtId="0" fontId="2" fillId="0" borderId="28" xfId="0" applyFont="1" applyBorder="1"/>
    <xf numFmtId="0" fontId="2" fillId="0" borderId="1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2" fillId="0" borderId="3" xfId="0" applyFont="1" applyBorder="1" applyAlignment="1">
      <alignment horizontal="center"/>
    </xf>
    <xf numFmtId="0" fontId="2" fillId="0" borderId="35" xfId="0" applyFont="1" applyBorder="1"/>
    <xf numFmtId="0" fontId="4" fillId="0" borderId="19" xfId="0" applyFont="1" applyBorder="1" applyAlignment="1">
      <alignment horizontal="center" wrapText="1"/>
    </xf>
    <xf numFmtId="0" fontId="4" fillId="3" borderId="18" xfId="0" applyFont="1" applyFill="1" applyBorder="1"/>
    <xf numFmtId="0" fontId="4" fillId="0" borderId="19" xfId="0" applyFont="1" applyBorder="1"/>
    <xf numFmtId="0" fontId="4" fillId="0" borderId="20" xfId="0" applyFont="1" applyBorder="1"/>
    <xf numFmtId="0" fontId="4" fillId="2" borderId="37" xfId="0" applyFont="1" applyFill="1" applyBorder="1"/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2" fillId="2" borderId="36" xfId="0" applyFont="1" applyFill="1" applyBorder="1"/>
    <xf numFmtId="0" fontId="2" fillId="0" borderId="40" xfId="0" applyFont="1" applyBorder="1"/>
    <xf numFmtId="0" fontId="2" fillId="0" borderId="38" xfId="0" applyFont="1" applyBorder="1"/>
    <xf numFmtId="0" fontId="2" fillId="0" borderId="41" xfId="0" applyFont="1" applyBorder="1"/>
    <xf numFmtId="0" fontId="4" fillId="3" borderId="36" xfId="0" applyFont="1" applyFill="1" applyBorder="1"/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/>
    <xf numFmtId="0" fontId="4" fillId="2" borderId="19" xfId="0" applyFont="1" applyFill="1" applyBorder="1"/>
    <xf numFmtId="0" fontId="4" fillId="2" borderId="20" xfId="0" applyFont="1" applyFill="1" applyBorder="1"/>
    <xf numFmtId="0" fontId="2" fillId="0" borderId="24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2" fillId="0" borderId="11" xfId="0" applyFont="1" applyFill="1" applyBorder="1"/>
    <xf numFmtId="0" fontId="4" fillId="0" borderId="44" xfId="0" applyFont="1" applyBorder="1"/>
    <xf numFmtId="0" fontId="2" fillId="0" borderId="44" xfId="0" applyFont="1" applyBorder="1"/>
    <xf numFmtId="0" fontId="4" fillId="2" borderId="44" xfId="0" applyFont="1" applyFill="1" applyBorder="1"/>
    <xf numFmtId="0" fontId="2" fillId="0" borderId="44" xfId="0" applyFont="1" applyFill="1" applyBorder="1"/>
    <xf numFmtId="0" fontId="2" fillId="0" borderId="44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4" fillId="2" borderId="46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0" fontId="4" fillId="2" borderId="43" xfId="0" applyFont="1" applyFill="1" applyBorder="1"/>
    <xf numFmtId="0" fontId="9" fillId="0" borderId="0" xfId="0" applyFont="1" applyAlignment="1">
      <alignment horizontal="center"/>
    </xf>
    <xf numFmtId="0" fontId="5" fillId="0" borderId="2" xfId="0" applyFont="1" applyBorder="1"/>
    <xf numFmtId="3" fontId="2" fillId="0" borderId="5" xfId="0" applyNumberFormat="1" applyFont="1" applyBorder="1"/>
    <xf numFmtId="3" fontId="2" fillId="3" borderId="4" xfId="0" applyNumberFormat="1" applyFont="1" applyFill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3" borderId="11" xfId="0" applyNumberFormat="1" applyFont="1" applyFill="1" applyBorder="1"/>
    <xf numFmtId="3" fontId="2" fillId="0" borderId="12" xfId="0" applyNumberFormat="1" applyFont="1" applyBorder="1"/>
    <xf numFmtId="3" fontId="4" fillId="2" borderId="26" xfId="0" applyNumberFormat="1" applyFont="1" applyFill="1" applyBorder="1"/>
    <xf numFmtId="3" fontId="4" fillId="2" borderId="19" xfId="0" applyNumberFormat="1" applyFont="1" applyFill="1" applyBorder="1"/>
    <xf numFmtId="3" fontId="2" fillId="0" borderId="15" xfId="0" applyNumberFormat="1" applyFont="1" applyFill="1" applyBorder="1"/>
    <xf numFmtId="3" fontId="2" fillId="3" borderId="14" xfId="0" applyNumberFormat="1" applyFont="1" applyFill="1" applyBorder="1"/>
    <xf numFmtId="3" fontId="2" fillId="0" borderId="15" xfId="0" applyNumberFormat="1" applyFont="1" applyBorder="1"/>
    <xf numFmtId="0" fontId="5" fillId="0" borderId="0" xfId="0" applyFont="1" applyBorder="1"/>
    <xf numFmtId="3" fontId="2" fillId="0" borderId="3" xfId="0" applyNumberFormat="1" applyFont="1" applyBorder="1"/>
    <xf numFmtId="3" fontId="2" fillId="0" borderId="25" xfId="0" applyNumberFormat="1" applyFont="1" applyBorder="1"/>
    <xf numFmtId="3" fontId="2" fillId="0" borderId="42" xfId="0" applyNumberFormat="1" applyFont="1" applyBorder="1"/>
    <xf numFmtId="3" fontId="0" fillId="0" borderId="0" xfId="0" applyNumberFormat="1"/>
    <xf numFmtId="1" fontId="10" fillId="0" borderId="1" xfId="1" applyNumberFormat="1" applyFont="1" applyBorder="1" applyAlignment="1">
      <alignment horizontal="right"/>
    </xf>
    <xf numFmtId="1" fontId="10" fillId="0" borderId="15" xfId="1" applyNumberFormat="1" applyFont="1" applyBorder="1" applyAlignment="1">
      <alignment horizontal="right"/>
    </xf>
    <xf numFmtId="3" fontId="2" fillId="0" borderId="47" xfId="0" applyNumberFormat="1" applyFont="1" applyBorder="1"/>
    <xf numFmtId="3" fontId="2" fillId="0" borderId="28" xfId="0" applyNumberFormat="1" applyFont="1" applyBorder="1"/>
    <xf numFmtId="3" fontId="2" fillId="0" borderId="34" xfId="0" applyNumberFormat="1" applyFont="1" applyBorder="1"/>
    <xf numFmtId="3" fontId="2" fillId="0" borderId="48" xfId="0" applyNumberFormat="1" applyFont="1" applyBorder="1"/>
    <xf numFmtId="0" fontId="4" fillId="2" borderId="49" xfId="0" applyFont="1" applyFill="1" applyBorder="1"/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opLeftCell="A13" workbookViewId="0">
      <selection activeCell="B3" sqref="B3"/>
    </sheetView>
  </sheetViews>
  <sheetFormatPr defaultRowHeight="15" x14ac:dyDescent="0.25"/>
  <cols>
    <col min="2" max="2" width="41.5703125" customWidth="1"/>
    <col min="3" max="3" width="15.85546875" customWidth="1"/>
    <col min="4" max="4" width="18" customWidth="1"/>
    <col min="5" max="5" width="15.7109375" customWidth="1"/>
    <col min="6" max="6" width="15.42578125" customWidth="1"/>
  </cols>
  <sheetData>
    <row r="1" spans="2:6" x14ac:dyDescent="0.25">
      <c r="B1" s="22" t="s">
        <v>74</v>
      </c>
      <c r="C1" s="22"/>
      <c r="D1" s="22"/>
    </row>
    <row r="2" spans="2:6" ht="18.75" x14ac:dyDescent="0.3">
      <c r="C2" s="1"/>
      <c r="D2" s="1"/>
    </row>
    <row r="3" spans="2:6" ht="15.75" x14ac:dyDescent="0.25">
      <c r="B3" s="21" t="s">
        <v>86</v>
      </c>
      <c r="C3" s="2"/>
      <c r="D3" s="2"/>
    </row>
    <row r="4" spans="2:6" ht="15.75" x14ac:dyDescent="0.25">
      <c r="B4" s="21"/>
      <c r="C4" s="2"/>
      <c r="D4" s="2"/>
    </row>
    <row r="5" spans="2:6" x14ac:dyDescent="0.25">
      <c r="B5" s="2" t="s">
        <v>0</v>
      </c>
      <c r="C5" s="2" t="s">
        <v>75</v>
      </c>
      <c r="D5" s="2"/>
    </row>
    <row r="6" spans="2:6" x14ac:dyDescent="0.25">
      <c r="B6" s="2" t="s">
        <v>1</v>
      </c>
      <c r="C6" s="2"/>
      <c r="D6" s="2"/>
    </row>
    <row r="7" spans="2:6" ht="15.75" thickBot="1" x14ac:dyDescent="0.3">
      <c r="B7" s="2"/>
      <c r="C7" s="2"/>
      <c r="D7" s="2"/>
    </row>
    <row r="8" spans="2:6" ht="30.75" customHeight="1" thickBot="1" x14ac:dyDescent="0.3">
      <c r="B8" s="107" t="s">
        <v>2</v>
      </c>
      <c r="C8" s="108"/>
      <c r="D8" s="108"/>
      <c r="E8" s="108"/>
      <c r="F8" s="109"/>
    </row>
    <row r="9" spans="2:6" ht="29.25" customHeight="1" x14ac:dyDescent="0.25">
      <c r="B9" s="75"/>
      <c r="C9" s="105">
        <v>2022</v>
      </c>
      <c r="D9" s="106"/>
      <c r="E9" s="105">
        <v>2023</v>
      </c>
      <c r="F9" s="106"/>
    </row>
    <row r="10" spans="2:6" ht="36.75" customHeight="1" x14ac:dyDescent="0.25">
      <c r="B10" s="69" t="s">
        <v>3</v>
      </c>
      <c r="C10" s="74" t="s">
        <v>4</v>
      </c>
      <c r="D10" s="64" t="s">
        <v>5</v>
      </c>
      <c r="E10" s="74" t="s">
        <v>4</v>
      </c>
      <c r="F10" s="64" t="s">
        <v>5</v>
      </c>
    </row>
    <row r="11" spans="2:6" x14ac:dyDescent="0.25">
      <c r="B11" s="70" t="s">
        <v>6</v>
      </c>
      <c r="C11" s="8">
        <v>660000</v>
      </c>
      <c r="D11" s="10"/>
      <c r="E11" s="8">
        <v>680000</v>
      </c>
      <c r="F11" s="10"/>
    </row>
    <row r="12" spans="2:6" x14ac:dyDescent="0.25">
      <c r="B12" s="70" t="s">
        <v>7</v>
      </c>
      <c r="C12" s="8"/>
      <c r="D12" s="10"/>
      <c r="E12" s="8"/>
      <c r="F12" s="10"/>
    </row>
    <row r="13" spans="2:6" x14ac:dyDescent="0.25">
      <c r="B13" s="70" t="s">
        <v>8</v>
      </c>
      <c r="C13" s="8"/>
      <c r="D13" s="10"/>
      <c r="E13" s="8"/>
      <c r="F13" s="10"/>
    </row>
    <row r="14" spans="2:6" x14ac:dyDescent="0.25">
      <c r="B14" s="70" t="s">
        <v>9</v>
      </c>
      <c r="C14" s="8"/>
      <c r="D14" s="10"/>
      <c r="E14" s="8"/>
      <c r="F14" s="10"/>
    </row>
    <row r="15" spans="2:6" x14ac:dyDescent="0.25">
      <c r="B15" s="70" t="s">
        <v>10</v>
      </c>
      <c r="C15" s="68">
        <v>3000000</v>
      </c>
      <c r="D15" s="65"/>
      <c r="E15" s="68">
        <v>3100000</v>
      </c>
      <c r="F15" s="65"/>
    </row>
    <row r="16" spans="2:6" x14ac:dyDescent="0.25">
      <c r="B16" s="71" t="s">
        <v>11</v>
      </c>
      <c r="C16" s="66">
        <f>SUM(C11:C15)</f>
        <v>3660000</v>
      </c>
      <c r="D16" s="67">
        <f>SUM(D11:D15)</f>
        <v>0</v>
      </c>
      <c r="E16" s="66">
        <f>SUM(E11:E15)</f>
        <v>3780000</v>
      </c>
      <c r="F16" s="67">
        <f>SUM(F11:F15)</f>
        <v>0</v>
      </c>
    </row>
    <row r="17" spans="2:6" x14ac:dyDescent="0.25">
      <c r="B17" s="70" t="s">
        <v>12</v>
      </c>
      <c r="C17" s="8">
        <v>600000</v>
      </c>
      <c r="D17" s="10"/>
      <c r="E17" s="8">
        <v>630000</v>
      </c>
      <c r="F17" s="10"/>
    </row>
    <row r="18" spans="2:6" x14ac:dyDescent="0.25">
      <c r="B18" s="72" t="s">
        <v>13</v>
      </c>
      <c r="C18" s="8">
        <v>250000</v>
      </c>
      <c r="D18" s="10"/>
      <c r="E18" s="8">
        <v>270000</v>
      </c>
      <c r="F18" s="10"/>
    </row>
    <row r="19" spans="2:6" x14ac:dyDescent="0.25">
      <c r="B19" s="70" t="s">
        <v>14</v>
      </c>
      <c r="C19" s="8">
        <v>2730000</v>
      </c>
      <c r="D19" s="10"/>
      <c r="E19" s="8">
        <v>2800000</v>
      </c>
      <c r="F19" s="10"/>
    </row>
    <row r="20" spans="2:6" x14ac:dyDescent="0.25">
      <c r="B20" s="70" t="s">
        <v>70</v>
      </c>
      <c r="C20" s="8">
        <v>0</v>
      </c>
      <c r="D20" s="10"/>
      <c r="E20" s="8">
        <v>0</v>
      </c>
      <c r="F20" s="10"/>
    </row>
    <row r="21" spans="2:6" ht="30" x14ac:dyDescent="0.25">
      <c r="B21" s="73" t="s">
        <v>69</v>
      </c>
      <c r="C21" s="8">
        <v>80000</v>
      </c>
      <c r="D21" s="10"/>
      <c r="E21" s="8">
        <v>80000</v>
      </c>
      <c r="F21" s="10"/>
    </row>
    <row r="22" spans="2:6" ht="15.75" thickBot="1" x14ac:dyDescent="0.3">
      <c r="B22" s="76" t="s">
        <v>15</v>
      </c>
      <c r="C22" s="77">
        <f>SUM(C17:C21)</f>
        <v>3660000</v>
      </c>
      <c r="D22" s="78">
        <f>SUM(D17:D21)</f>
        <v>0</v>
      </c>
      <c r="E22" s="77">
        <f>SUM(E17:E21)</f>
        <v>3780000</v>
      </c>
      <c r="F22" s="78">
        <f>SUM(F17:F21)</f>
        <v>0</v>
      </c>
    </row>
    <row r="23" spans="2:6" ht="15.75" thickBot="1" x14ac:dyDescent="0.3">
      <c r="B23" s="79" t="s">
        <v>16</v>
      </c>
      <c r="C23" s="24">
        <f>C16-C22</f>
        <v>0</v>
      </c>
      <c r="D23" s="62">
        <f>D16-D22</f>
        <v>0</v>
      </c>
      <c r="E23" s="24">
        <f>E16-E22</f>
        <v>0</v>
      </c>
      <c r="F23" s="62">
        <f>F16-F22</f>
        <v>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opLeftCell="A28" workbookViewId="0">
      <selection activeCell="G33" sqref="G33"/>
    </sheetView>
  </sheetViews>
  <sheetFormatPr defaultRowHeight="15" x14ac:dyDescent="0.25"/>
  <cols>
    <col min="1" max="1" width="5.5703125" customWidth="1"/>
    <col min="2" max="2" width="36.85546875" customWidth="1"/>
    <col min="3" max="5" width="15.140625" customWidth="1"/>
    <col min="6" max="6" width="15" customWidth="1"/>
    <col min="7" max="7" width="20.85546875" customWidth="1"/>
    <col min="8" max="8" width="16.5703125" customWidth="1"/>
    <col min="9" max="9" width="15.42578125" customWidth="1"/>
    <col min="10" max="10" width="15.28515625" customWidth="1"/>
    <col min="11" max="11" width="29.5703125" customWidth="1"/>
  </cols>
  <sheetData>
    <row r="1" spans="2:12" ht="18.75" x14ac:dyDescent="0.3">
      <c r="B1" s="22" t="s">
        <v>17</v>
      </c>
      <c r="C1" s="22"/>
      <c r="D1" s="22"/>
      <c r="E1" s="22"/>
      <c r="F1" s="22"/>
      <c r="G1" s="23"/>
      <c r="H1" s="23"/>
      <c r="I1" s="2"/>
      <c r="J1" s="2"/>
      <c r="K1" s="2"/>
      <c r="L1" s="2"/>
    </row>
    <row r="2" spans="2:12" ht="18.75" x14ac:dyDescent="0.3">
      <c r="C2" s="1"/>
      <c r="D2" s="1"/>
      <c r="E2" s="1"/>
      <c r="F2" s="1"/>
      <c r="G2" s="2"/>
      <c r="H2" s="2"/>
      <c r="I2" s="2"/>
      <c r="J2" s="2"/>
      <c r="K2" s="2"/>
      <c r="L2" s="2"/>
    </row>
    <row r="3" spans="2:12" ht="15.75" x14ac:dyDescent="0.25">
      <c r="B3" s="21" t="s">
        <v>73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 customHeight="1" thickBot="1" x14ac:dyDescent="0.3">
      <c r="B4" s="2" t="s">
        <v>0</v>
      </c>
      <c r="C4" s="2" t="s">
        <v>76</v>
      </c>
      <c r="D4" s="2"/>
      <c r="E4" s="2"/>
      <c r="F4" s="2"/>
      <c r="G4" s="2"/>
      <c r="H4" s="2"/>
      <c r="I4" s="2"/>
      <c r="J4" s="2"/>
      <c r="K4" s="2"/>
      <c r="L4" s="2"/>
    </row>
    <row r="5" spans="2:12" ht="16.5" thickBot="1" x14ac:dyDescent="0.3">
      <c r="B5" s="2" t="s">
        <v>18</v>
      </c>
      <c r="C5" s="81">
        <v>2021</v>
      </c>
      <c r="D5" s="93"/>
      <c r="E5" s="93"/>
      <c r="F5" s="2"/>
      <c r="G5" s="2"/>
      <c r="H5" s="2"/>
      <c r="I5" s="2"/>
      <c r="J5" s="2"/>
      <c r="K5" s="2"/>
      <c r="L5" s="2"/>
    </row>
    <row r="6" spans="2:12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24.75" customHeight="1" thickBot="1" x14ac:dyDescent="0.3">
      <c r="B7" s="113" t="s">
        <v>19</v>
      </c>
      <c r="C7" s="114"/>
      <c r="D7" s="114"/>
      <c r="E7" s="114"/>
      <c r="F7" s="114"/>
      <c r="G7" s="110" t="s">
        <v>82</v>
      </c>
      <c r="H7" s="111"/>
      <c r="I7" s="111"/>
      <c r="J7" s="112"/>
      <c r="K7" s="120" t="s">
        <v>20</v>
      </c>
      <c r="L7" s="2"/>
    </row>
    <row r="8" spans="2:12" ht="44.25" thickBot="1" x14ac:dyDescent="0.3">
      <c r="B8" s="16" t="s">
        <v>21</v>
      </c>
      <c r="C8" s="32" t="s">
        <v>79</v>
      </c>
      <c r="D8" s="32" t="s">
        <v>80</v>
      </c>
      <c r="E8" s="32"/>
      <c r="F8" s="32" t="s">
        <v>81</v>
      </c>
      <c r="G8" s="33" t="s">
        <v>78</v>
      </c>
      <c r="H8" s="34" t="s">
        <v>22</v>
      </c>
      <c r="I8" s="34" t="s">
        <v>23</v>
      </c>
      <c r="J8" s="35" t="s">
        <v>24</v>
      </c>
      <c r="K8" s="121"/>
      <c r="L8" s="2"/>
    </row>
    <row r="9" spans="2:12" x14ac:dyDescent="0.25">
      <c r="B9" s="28" t="s">
        <v>25</v>
      </c>
      <c r="C9" s="19">
        <v>325000</v>
      </c>
      <c r="D9" s="29">
        <v>620000</v>
      </c>
      <c r="E9" s="29"/>
      <c r="F9" s="29">
        <v>640000</v>
      </c>
      <c r="G9" s="30" t="s">
        <v>26</v>
      </c>
      <c r="H9" s="30" t="s">
        <v>26</v>
      </c>
      <c r="I9" s="19"/>
      <c r="J9" s="20">
        <v>640000</v>
      </c>
      <c r="K9" s="31"/>
      <c r="L9" s="2"/>
    </row>
    <row r="10" spans="2:12" x14ac:dyDescent="0.25">
      <c r="B10" s="8" t="s">
        <v>27</v>
      </c>
      <c r="C10" s="9"/>
      <c r="D10" s="26"/>
      <c r="E10" s="29"/>
      <c r="F10" s="29">
        <f t="shared" ref="F10:F12" si="0">I10+J10</f>
        <v>0</v>
      </c>
      <c r="G10" s="27" t="s">
        <v>26</v>
      </c>
      <c r="H10" s="27" t="s">
        <v>26</v>
      </c>
      <c r="I10" s="9"/>
      <c r="J10" s="10"/>
      <c r="K10" s="11"/>
      <c r="L10" s="2"/>
    </row>
    <row r="11" spans="2:12" x14ac:dyDescent="0.25">
      <c r="B11" s="8" t="s">
        <v>28</v>
      </c>
      <c r="C11" s="9"/>
      <c r="D11" s="26"/>
      <c r="E11" s="29"/>
      <c r="F11" s="29">
        <f t="shared" si="0"/>
        <v>0</v>
      </c>
      <c r="G11" s="27" t="s">
        <v>26</v>
      </c>
      <c r="H11" s="27" t="s">
        <v>26</v>
      </c>
      <c r="I11" s="9"/>
      <c r="J11" s="10"/>
      <c r="K11" s="11"/>
      <c r="L11" s="2"/>
    </row>
    <row r="12" spans="2:12" x14ac:dyDescent="0.25">
      <c r="B12" s="8" t="s">
        <v>29</v>
      </c>
      <c r="C12" s="9"/>
      <c r="D12" s="26"/>
      <c r="E12" s="29"/>
      <c r="F12" s="29">
        <f t="shared" si="0"/>
        <v>0</v>
      </c>
      <c r="G12" s="27" t="s">
        <v>26</v>
      </c>
      <c r="H12" s="27" t="s">
        <v>26</v>
      </c>
      <c r="I12" s="9"/>
      <c r="J12" s="10"/>
      <c r="K12" s="11"/>
      <c r="L12" s="2"/>
    </row>
    <row r="13" spans="2:12" x14ac:dyDescent="0.25">
      <c r="B13" s="8" t="s">
        <v>30</v>
      </c>
      <c r="C13" s="9">
        <v>16000</v>
      </c>
      <c r="D13" s="26">
        <v>0</v>
      </c>
      <c r="E13" s="29"/>
      <c r="F13" s="29">
        <v>0</v>
      </c>
      <c r="G13" s="27" t="s">
        <v>26</v>
      </c>
      <c r="H13" s="27" t="s">
        <v>26</v>
      </c>
      <c r="I13" s="9"/>
      <c r="J13" s="10"/>
      <c r="K13" s="11"/>
      <c r="L13" s="2"/>
    </row>
    <row r="14" spans="2:12" x14ac:dyDescent="0.25">
      <c r="B14" s="8" t="s">
        <v>77</v>
      </c>
      <c r="C14" s="9">
        <v>8000</v>
      </c>
      <c r="D14" s="26">
        <v>0</v>
      </c>
      <c r="E14" s="29"/>
      <c r="F14" s="29">
        <v>0</v>
      </c>
      <c r="G14" s="27" t="s">
        <v>26</v>
      </c>
      <c r="H14" s="27" t="s">
        <v>26</v>
      </c>
      <c r="I14" s="9"/>
      <c r="J14" s="10"/>
      <c r="K14" s="11"/>
      <c r="L14" s="2"/>
    </row>
    <row r="15" spans="2:12" x14ac:dyDescent="0.25">
      <c r="B15" s="8" t="s">
        <v>31</v>
      </c>
      <c r="C15" s="9">
        <v>40</v>
      </c>
      <c r="D15" s="26">
        <v>60</v>
      </c>
      <c r="E15" s="29"/>
      <c r="F15" s="29">
        <v>100</v>
      </c>
      <c r="G15" s="27" t="s">
        <v>26</v>
      </c>
      <c r="H15" s="27" t="s">
        <v>26</v>
      </c>
      <c r="I15" s="9"/>
      <c r="J15" s="10"/>
      <c r="K15" s="11"/>
      <c r="L15" s="2"/>
    </row>
    <row r="16" spans="2:12" ht="15.75" thickBot="1" x14ac:dyDescent="0.3">
      <c r="B16" s="12" t="s">
        <v>32</v>
      </c>
      <c r="C16" s="90">
        <v>2270000</v>
      </c>
      <c r="D16" s="98">
        <v>2890681</v>
      </c>
      <c r="E16" s="99"/>
      <c r="F16" s="90">
        <v>2950000</v>
      </c>
      <c r="G16" s="91">
        <v>500000</v>
      </c>
      <c r="H16" s="92">
        <v>2300000</v>
      </c>
      <c r="I16" s="13">
        <v>150000</v>
      </c>
      <c r="J16" s="14"/>
      <c r="K16" s="15"/>
      <c r="L16" s="2"/>
    </row>
    <row r="17" spans="2:12" ht="15.75" thickBot="1" x14ac:dyDescent="0.3">
      <c r="B17" s="24" t="s">
        <v>11</v>
      </c>
      <c r="C17" s="89">
        <f>SUM(C9:C16)</f>
        <v>2619040</v>
      </c>
      <c r="D17" s="89">
        <f>SUM(D9:D16)</f>
        <v>3510741</v>
      </c>
      <c r="E17" s="89"/>
      <c r="F17" s="89">
        <f t="shared" ref="F17:J17" si="1">SUM(F9:F16)</f>
        <v>3590100</v>
      </c>
      <c r="G17" s="89">
        <f t="shared" si="1"/>
        <v>500000</v>
      </c>
      <c r="H17" s="89">
        <f t="shared" si="1"/>
        <v>2300000</v>
      </c>
      <c r="I17" s="61">
        <v>150000</v>
      </c>
      <c r="J17" s="61">
        <f t="shared" si="1"/>
        <v>640000</v>
      </c>
      <c r="K17" s="25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24" customHeight="1" thickBot="1" x14ac:dyDescent="0.3">
      <c r="B20" s="115" t="s">
        <v>33</v>
      </c>
      <c r="C20" s="116"/>
      <c r="D20" s="116"/>
      <c r="E20" s="116"/>
      <c r="F20" s="116"/>
      <c r="G20" s="117" t="s">
        <v>83</v>
      </c>
      <c r="H20" s="118"/>
      <c r="I20" s="118"/>
      <c r="J20" s="119"/>
      <c r="K20" s="120" t="s">
        <v>20</v>
      </c>
      <c r="L20" s="2"/>
    </row>
    <row r="21" spans="2:12" ht="72.75" thickBot="1" x14ac:dyDescent="0.3">
      <c r="B21" s="3" t="s">
        <v>34</v>
      </c>
      <c r="C21" s="32" t="s">
        <v>79</v>
      </c>
      <c r="D21" s="32" t="s">
        <v>80</v>
      </c>
      <c r="E21" s="32" t="s">
        <v>85</v>
      </c>
      <c r="F21" s="32" t="s">
        <v>81</v>
      </c>
      <c r="G21" s="33" t="s">
        <v>78</v>
      </c>
      <c r="H21" s="4" t="s">
        <v>22</v>
      </c>
      <c r="I21" s="4" t="s">
        <v>23</v>
      </c>
      <c r="J21" s="5" t="s">
        <v>84</v>
      </c>
      <c r="K21" s="121"/>
      <c r="L21" s="2"/>
    </row>
    <row r="22" spans="2:12" x14ac:dyDescent="0.25">
      <c r="B22" s="6" t="s">
        <v>35</v>
      </c>
      <c r="C22" s="82">
        <v>325000</v>
      </c>
      <c r="D22" s="82">
        <v>395612</v>
      </c>
      <c r="E22" s="100">
        <v>45000</v>
      </c>
      <c r="F22" s="84">
        <v>425100</v>
      </c>
      <c r="G22" s="83">
        <v>50000</v>
      </c>
      <c r="H22" s="82">
        <v>0</v>
      </c>
      <c r="I22" s="82">
        <v>4000</v>
      </c>
      <c r="J22" s="84">
        <v>371100</v>
      </c>
      <c r="K22" s="7"/>
      <c r="L22" s="2"/>
    </row>
    <row r="23" spans="2:12" x14ac:dyDescent="0.25">
      <c r="B23" s="8" t="s">
        <v>36</v>
      </c>
      <c r="C23" s="85">
        <v>110000</v>
      </c>
      <c r="D23" s="85">
        <v>120000</v>
      </c>
      <c r="E23" s="101">
        <v>87839</v>
      </c>
      <c r="F23" s="87">
        <v>130000</v>
      </c>
      <c r="G23" s="86">
        <v>80000</v>
      </c>
      <c r="H23" s="85">
        <v>0</v>
      </c>
      <c r="I23" s="85">
        <v>0</v>
      </c>
      <c r="J23" s="87">
        <v>50000</v>
      </c>
      <c r="K23" s="11"/>
      <c r="L23" s="2"/>
    </row>
    <row r="24" spans="2:12" x14ac:dyDescent="0.25">
      <c r="B24" s="8" t="s">
        <v>37</v>
      </c>
      <c r="C24" s="85">
        <v>0</v>
      </c>
      <c r="D24" s="85">
        <f t="shared" ref="D24:D40" si="2">F24</f>
        <v>0</v>
      </c>
      <c r="E24" s="102">
        <v>0</v>
      </c>
      <c r="F24" s="95">
        <f t="shared" ref="F24:F40" si="3">G24+H24+I24+J24</f>
        <v>0</v>
      </c>
      <c r="G24" s="86">
        <v>0</v>
      </c>
      <c r="H24" s="85">
        <v>0</v>
      </c>
      <c r="I24" s="85">
        <v>0</v>
      </c>
      <c r="J24" s="87">
        <v>0</v>
      </c>
      <c r="K24" s="11"/>
      <c r="L24" s="2"/>
    </row>
    <row r="25" spans="2:12" x14ac:dyDescent="0.25">
      <c r="B25" s="8" t="s">
        <v>38</v>
      </c>
      <c r="C25" s="85">
        <v>0</v>
      </c>
      <c r="D25" s="85">
        <f t="shared" si="2"/>
        <v>0</v>
      </c>
      <c r="E25" s="101">
        <v>0</v>
      </c>
      <c r="F25" s="87">
        <f t="shared" si="3"/>
        <v>0</v>
      </c>
      <c r="G25" s="86">
        <v>0</v>
      </c>
      <c r="H25" s="85">
        <v>0</v>
      </c>
      <c r="I25" s="85">
        <v>0</v>
      </c>
      <c r="J25" s="87">
        <v>0</v>
      </c>
      <c r="K25" s="11"/>
      <c r="L25" s="2"/>
    </row>
    <row r="26" spans="2:12" x14ac:dyDescent="0.25">
      <c r="B26" s="8" t="s">
        <v>39</v>
      </c>
      <c r="C26" s="85">
        <v>70000</v>
      </c>
      <c r="D26" s="85">
        <v>120000</v>
      </c>
      <c r="E26" s="101">
        <v>100000</v>
      </c>
      <c r="F26" s="87">
        <v>40451</v>
      </c>
      <c r="G26" s="86">
        <v>20451</v>
      </c>
      <c r="H26" s="85">
        <v>0</v>
      </c>
      <c r="I26" s="85">
        <v>0</v>
      </c>
      <c r="J26" s="87">
        <v>20000</v>
      </c>
      <c r="K26" s="11"/>
      <c r="L26" s="2"/>
    </row>
    <row r="27" spans="2:12" x14ac:dyDescent="0.25">
      <c r="B27" s="8" t="s">
        <v>40</v>
      </c>
      <c r="C27" s="85">
        <v>5000</v>
      </c>
      <c r="D27" s="85">
        <v>3000</v>
      </c>
      <c r="E27" s="101">
        <v>5000</v>
      </c>
      <c r="F27" s="87">
        <v>2000</v>
      </c>
      <c r="G27" s="86">
        <v>2000</v>
      </c>
      <c r="H27" s="85">
        <v>0</v>
      </c>
      <c r="I27" s="85">
        <v>0</v>
      </c>
      <c r="J27" s="87">
        <v>0</v>
      </c>
      <c r="K27" s="11"/>
      <c r="L27" s="2"/>
    </row>
    <row r="28" spans="2:12" x14ac:dyDescent="0.25">
      <c r="B28" s="8" t="s">
        <v>41</v>
      </c>
      <c r="C28" s="85">
        <v>0</v>
      </c>
      <c r="D28" s="85">
        <f t="shared" si="2"/>
        <v>0</v>
      </c>
      <c r="E28" s="101">
        <v>0</v>
      </c>
      <c r="F28" s="87">
        <f t="shared" si="3"/>
        <v>0</v>
      </c>
      <c r="G28" s="86">
        <v>0</v>
      </c>
      <c r="H28" s="85">
        <v>0</v>
      </c>
      <c r="I28" s="85">
        <v>0</v>
      </c>
      <c r="J28" s="87">
        <v>0</v>
      </c>
      <c r="K28" s="11"/>
      <c r="L28" s="2"/>
    </row>
    <row r="29" spans="2:12" x14ac:dyDescent="0.25">
      <c r="B29" s="18" t="s">
        <v>42</v>
      </c>
      <c r="C29" s="85">
        <v>100000</v>
      </c>
      <c r="D29" s="85">
        <v>123580</v>
      </c>
      <c r="E29" s="101">
        <v>100000</v>
      </c>
      <c r="F29" s="87">
        <v>113000</v>
      </c>
      <c r="G29" s="86">
        <v>93000</v>
      </c>
      <c r="H29" s="85">
        <v>0</v>
      </c>
      <c r="I29" s="85">
        <v>10000</v>
      </c>
      <c r="J29" s="87">
        <v>10000</v>
      </c>
      <c r="K29" s="11"/>
      <c r="L29" s="2"/>
    </row>
    <row r="30" spans="2:12" x14ac:dyDescent="0.25">
      <c r="B30" s="8" t="s">
        <v>43</v>
      </c>
      <c r="C30" s="85">
        <v>1390000</v>
      </c>
      <c r="D30" s="85">
        <v>1950000</v>
      </c>
      <c r="E30" s="101">
        <v>80000</v>
      </c>
      <c r="F30" s="87">
        <v>2030000</v>
      </c>
      <c r="G30" s="86">
        <v>106000</v>
      </c>
      <c r="H30" s="85">
        <v>1700000</v>
      </c>
      <c r="I30" s="85">
        <v>90000</v>
      </c>
      <c r="J30" s="87">
        <v>134000</v>
      </c>
      <c r="K30" s="11"/>
      <c r="L30" s="2"/>
    </row>
    <row r="31" spans="2:12" x14ac:dyDescent="0.25">
      <c r="B31" s="8" t="s">
        <v>44</v>
      </c>
      <c r="C31" s="85">
        <v>520000</v>
      </c>
      <c r="D31" s="85">
        <v>660000</v>
      </c>
      <c r="E31" s="101">
        <v>23000</v>
      </c>
      <c r="F31" s="87">
        <v>666500</v>
      </c>
      <c r="G31" s="86">
        <v>32000</v>
      </c>
      <c r="H31" s="85">
        <v>560000</v>
      </c>
      <c r="I31" s="85">
        <v>30500</v>
      </c>
      <c r="J31" s="87">
        <v>44000</v>
      </c>
      <c r="K31" s="11"/>
      <c r="L31" s="2"/>
    </row>
    <row r="32" spans="2:12" x14ac:dyDescent="0.25">
      <c r="B32" s="8" t="s">
        <v>45</v>
      </c>
      <c r="C32" s="85">
        <v>6000</v>
      </c>
      <c r="D32" s="85">
        <v>10000</v>
      </c>
      <c r="E32" s="101">
        <v>300</v>
      </c>
      <c r="F32" s="87">
        <v>13200</v>
      </c>
      <c r="G32" s="86">
        <v>1500</v>
      </c>
      <c r="H32" s="85">
        <v>10000</v>
      </c>
      <c r="I32" s="85">
        <v>700</v>
      </c>
      <c r="J32" s="87">
        <v>1000</v>
      </c>
      <c r="K32" s="11"/>
      <c r="L32" s="2"/>
    </row>
    <row r="33" spans="2:12" x14ac:dyDescent="0.25">
      <c r="B33" s="8" t="s">
        <v>46</v>
      </c>
      <c r="C33" s="85">
        <v>30000</v>
      </c>
      <c r="D33" s="85">
        <v>36000</v>
      </c>
      <c r="E33" s="101">
        <v>700</v>
      </c>
      <c r="F33" s="87">
        <v>37300</v>
      </c>
      <c r="G33" s="86">
        <v>2500</v>
      </c>
      <c r="H33" s="85">
        <v>30000</v>
      </c>
      <c r="I33" s="85">
        <v>1800</v>
      </c>
      <c r="J33" s="87">
        <v>3000</v>
      </c>
      <c r="K33" s="11"/>
      <c r="L33" s="2"/>
    </row>
    <row r="34" spans="2:12" x14ac:dyDescent="0.25">
      <c r="B34" s="8" t="s">
        <v>47</v>
      </c>
      <c r="C34" s="85">
        <v>0</v>
      </c>
      <c r="D34" s="85">
        <f t="shared" si="2"/>
        <v>0</v>
      </c>
      <c r="E34" s="102">
        <v>0</v>
      </c>
      <c r="F34" s="95">
        <f t="shared" si="3"/>
        <v>0</v>
      </c>
      <c r="G34" s="86">
        <v>0</v>
      </c>
      <c r="H34" s="85"/>
      <c r="I34" s="85"/>
      <c r="J34" s="87"/>
      <c r="K34" s="11"/>
      <c r="L34" s="2"/>
    </row>
    <row r="35" spans="2:12" x14ac:dyDescent="0.25">
      <c r="B35" s="8" t="s">
        <v>48</v>
      </c>
      <c r="C35" s="85">
        <v>0</v>
      </c>
      <c r="D35" s="85">
        <f t="shared" si="2"/>
        <v>0</v>
      </c>
      <c r="E35" s="102">
        <v>0</v>
      </c>
      <c r="F35" s="95">
        <f t="shared" si="3"/>
        <v>0</v>
      </c>
      <c r="G35" s="86">
        <v>0</v>
      </c>
      <c r="H35" s="85"/>
      <c r="I35" s="85"/>
      <c r="J35" s="87"/>
      <c r="K35" s="11"/>
      <c r="L35" s="2"/>
    </row>
    <row r="36" spans="2:12" x14ac:dyDescent="0.25">
      <c r="B36" s="8" t="s">
        <v>71</v>
      </c>
      <c r="C36" s="85">
        <v>0</v>
      </c>
      <c r="D36" s="85">
        <f t="shared" si="2"/>
        <v>0</v>
      </c>
      <c r="E36" s="103">
        <v>0</v>
      </c>
      <c r="F36" s="96">
        <f t="shared" si="3"/>
        <v>0</v>
      </c>
      <c r="G36" s="86">
        <v>0</v>
      </c>
      <c r="H36" s="85"/>
      <c r="I36" s="85"/>
      <c r="J36" s="87"/>
      <c r="K36" s="11"/>
      <c r="L36" s="2"/>
    </row>
    <row r="37" spans="2:12" x14ac:dyDescent="0.25">
      <c r="B37" s="8" t="s">
        <v>49</v>
      </c>
      <c r="C37" s="85">
        <v>16300</v>
      </c>
      <c r="D37" s="85">
        <v>12549</v>
      </c>
      <c r="E37" s="101">
        <v>12549</v>
      </c>
      <c r="F37" s="87">
        <v>12549</v>
      </c>
      <c r="G37" s="86">
        <v>12549</v>
      </c>
      <c r="H37" s="85">
        <v>0</v>
      </c>
      <c r="I37" s="85">
        <v>0</v>
      </c>
      <c r="J37" s="87">
        <v>0</v>
      </c>
      <c r="K37" s="11"/>
      <c r="L37" s="2"/>
    </row>
    <row r="38" spans="2:12" x14ac:dyDescent="0.25">
      <c r="B38" s="8" t="s">
        <v>50</v>
      </c>
      <c r="C38" s="85">
        <v>0</v>
      </c>
      <c r="D38" s="85">
        <f t="shared" si="2"/>
        <v>0</v>
      </c>
      <c r="E38" s="102">
        <v>0</v>
      </c>
      <c r="F38" s="95">
        <f t="shared" si="3"/>
        <v>0</v>
      </c>
      <c r="G38" s="86">
        <v>0</v>
      </c>
      <c r="H38" s="85"/>
      <c r="I38" s="85"/>
      <c r="J38" s="87"/>
      <c r="K38" s="11"/>
      <c r="L38" s="2"/>
    </row>
    <row r="39" spans="2:12" x14ac:dyDescent="0.25">
      <c r="B39" s="8" t="s">
        <v>51</v>
      </c>
      <c r="C39" s="85">
        <v>50000</v>
      </c>
      <c r="D39" s="85">
        <v>80000</v>
      </c>
      <c r="E39" s="102">
        <v>15612</v>
      </c>
      <c r="F39" s="95">
        <v>120000</v>
      </c>
      <c r="G39" s="86">
        <v>100000</v>
      </c>
      <c r="H39" s="85">
        <v>0</v>
      </c>
      <c r="I39" s="85">
        <v>13000</v>
      </c>
      <c r="J39" s="87">
        <v>7000</v>
      </c>
      <c r="K39" s="11"/>
      <c r="L39" s="2"/>
    </row>
    <row r="40" spans="2:12" ht="30.75" thickBot="1" x14ac:dyDescent="0.3">
      <c r="B40" s="63" t="s">
        <v>52</v>
      </c>
      <c r="C40" s="85"/>
      <c r="D40" s="85">
        <f t="shared" si="2"/>
        <v>0</v>
      </c>
      <c r="E40" s="94">
        <v>0</v>
      </c>
      <c r="F40" s="94">
        <f t="shared" si="3"/>
        <v>0</v>
      </c>
      <c r="G40" s="86"/>
      <c r="H40" s="85"/>
      <c r="I40" s="85"/>
      <c r="J40" s="87"/>
      <c r="K40" s="11"/>
      <c r="L40" s="2"/>
    </row>
    <row r="41" spans="2:12" ht="15.75" thickBot="1" x14ac:dyDescent="0.3">
      <c r="B41" s="36" t="s">
        <v>15</v>
      </c>
      <c r="C41" s="88">
        <f>SUM(C22:C40)</f>
        <v>2622300</v>
      </c>
      <c r="D41" s="88">
        <f>SUM(D22:D40)</f>
        <v>3510741</v>
      </c>
      <c r="E41" s="88">
        <f>SUM(E22:E40)</f>
        <v>470000</v>
      </c>
      <c r="F41" s="88">
        <f t="shared" ref="F41:J41" si="4">SUM(F22:F40)</f>
        <v>3590100</v>
      </c>
      <c r="G41" s="89">
        <f t="shared" si="4"/>
        <v>500000</v>
      </c>
      <c r="H41" s="89">
        <f t="shared" si="4"/>
        <v>2300000</v>
      </c>
      <c r="I41" s="89">
        <f t="shared" si="4"/>
        <v>150000</v>
      </c>
      <c r="J41" s="89">
        <f t="shared" si="4"/>
        <v>640100</v>
      </c>
      <c r="K41" s="17"/>
      <c r="L41" s="2"/>
    </row>
    <row r="42" spans="2:12" ht="18" customHeight="1" thickBot="1" x14ac:dyDescent="0.3">
      <c r="B42" s="24" t="s">
        <v>16</v>
      </c>
      <c r="C42" s="61">
        <f>C17-C41</f>
        <v>-3260</v>
      </c>
      <c r="D42" s="61">
        <f>D17-D41</f>
        <v>0</v>
      </c>
      <c r="E42" s="104">
        <v>0</v>
      </c>
      <c r="F42" s="62">
        <f>F17-F41</f>
        <v>0</v>
      </c>
      <c r="G42" s="2"/>
      <c r="H42" s="2"/>
      <c r="I42" s="2"/>
      <c r="J42" s="2"/>
      <c r="K42" s="2"/>
      <c r="L42" s="2"/>
    </row>
    <row r="43" spans="2:12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25">
      <c r="B45" s="60"/>
      <c r="C45" s="97"/>
      <c r="F45" s="97"/>
    </row>
    <row r="46" spans="2:12" x14ac:dyDescent="0.25">
      <c r="F46" s="97"/>
    </row>
    <row r="47" spans="2:12" x14ac:dyDescent="0.25">
      <c r="F47" s="97"/>
    </row>
    <row r="48" spans="2:12" x14ac:dyDescent="0.25">
      <c r="F48" s="97"/>
    </row>
    <row r="49" spans="6:6" x14ac:dyDescent="0.25">
      <c r="F49" s="97"/>
    </row>
    <row r="50" spans="6:6" x14ac:dyDescent="0.25">
      <c r="F50" s="97"/>
    </row>
  </sheetData>
  <mergeCells count="6">
    <mergeCell ref="G7:J7"/>
    <mergeCell ref="B7:F7"/>
    <mergeCell ref="B20:F20"/>
    <mergeCell ref="G20:J20"/>
    <mergeCell ref="K7:K8"/>
    <mergeCell ref="K20:K21"/>
  </mergeCells>
  <pageMargins left="0.7" right="0.7" top="0.78740157499999996" bottom="0.78740157499999996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4"/>
  <sheetViews>
    <sheetView tabSelected="1" workbookViewId="0">
      <selection activeCell="B4" sqref="B4"/>
    </sheetView>
  </sheetViews>
  <sheetFormatPr defaultRowHeight="15" x14ac:dyDescent="0.25"/>
  <cols>
    <col min="1" max="1" width="6.7109375" customWidth="1"/>
    <col min="2" max="2" width="40" customWidth="1"/>
    <col min="3" max="3" width="18" style="40" customWidth="1"/>
    <col min="4" max="6" width="67" customWidth="1"/>
  </cols>
  <sheetData>
    <row r="1" spans="2:4" x14ac:dyDescent="0.25">
      <c r="B1" s="22" t="s">
        <v>53</v>
      </c>
      <c r="C1" s="22"/>
      <c r="D1" s="2"/>
    </row>
    <row r="2" spans="2:4" x14ac:dyDescent="0.25">
      <c r="B2" s="2"/>
      <c r="C2" s="38"/>
    </row>
    <row r="3" spans="2:4" ht="18.75" x14ac:dyDescent="0.3">
      <c r="B3" s="21" t="s">
        <v>87</v>
      </c>
      <c r="C3" s="39"/>
    </row>
    <row r="4" spans="2:4" x14ac:dyDescent="0.25">
      <c r="B4" s="2"/>
      <c r="C4" s="38"/>
    </row>
    <row r="5" spans="2:4" ht="15.75" x14ac:dyDescent="0.25">
      <c r="B5" s="21" t="s">
        <v>54</v>
      </c>
      <c r="C5" s="38"/>
      <c r="D5" t="s">
        <v>76</v>
      </c>
    </row>
    <row r="6" spans="2:4" ht="15.75" x14ac:dyDescent="0.25">
      <c r="B6" s="21"/>
      <c r="C6" s="38"/>
    </row>
    <row r="7" spans="2:4" ht="26.25" x14ac:dyDescent="0.4">
      <c r="B7" s="21" t="s">
        <v>18</v>
      </c>
      <c r="C7" s="38"/>
      <c r="D7" s="80">
        <v>2021</v>
      </c>
    </row>
    <row r="8" spans="2:4" ht="15.75" thickBot="1" x14ac:dyDescent="0.3">
      <c r="C8" s="38"/>
    </row>
    <row r="9" spans="2:4" ht="33.75" customHeight="1" thickBot="1" x14ac:dyDescent="0.3">
      <c r="B9" s="45" t="s">
        <v>55</v>
      </c>
      <c r="C9" s="46"/>
      <c r="D9" s="47" t="s">
        <v>20</v>
      </c>
    </row>
    <row r="10" spans="2:4" ht="30.75" customHeight="1" thickBot="1" x14ac:dyDescent="0.3">
      <c r="B10" s="43" t="s">
        <v>56</v>
      </c>
      <c r="C10" s="44">
        <v>35656</v>
      </c>
      <c r="D10" s="48"/>
    </row>
    <row r="11" spans="2:4" ht="28.5" customHeight="1" x14ac:dyDescent="0.25">
      <c r="B11" s="41" t="s">
        <v>57</v>
      </c>
      <c r="C11" s="53"/>
      <c r="D11" s="49"/>
    </row>
    <row r="12" spans="2:4" ht="22.5" customHeight="1" thickBot="1" x14ac:dyDescent="0.3">
      <c r="B12" s="11" t="s">
        <v>58</v>
      </c>
      <c r="C12" s="55">
        <v>12549</v>
      </c>
      <c r="D12" s="50" t="s">
        <v>59</v>
      </c>
    </row>
    <row r="13" spans="2:4" ht="30.75" customHeight="1" thickBot="1" x14ac:dyDescent="0.3">
      <c r="B13" s="37" t="s">
        <v>60</v>
      </c>
      <c r="C13" s="59"/>
      <c r="D13" s="50"/>
    </row>
    <row r="14" spans="2:4" ht="25.5" customHeight="1" thickBot="1" x14ac:dyDescent="0.3">
      <c r="B14" s="41" t="s">
        <v>61</v>
      </c>
      <c r="C14" s="58"/>
      <c r="D14" s="51"/>
    </row>
    <row r="15" spans="2:4" ht="32.25" customHeight="1" thickBot="1" x14ac:dyDescent="0.3">
      <c r="B15" s="42" t="s">
        <v>62</v>
      </c>
      <c r="C15" s="56">
        <f>SUM(C11:C14)</f>
        <v>12549</v>
      </c>
      <c r="D15" s="48"/>
    </row>
    <row r="16" spans="2:4" ht="20.25" customHeight="1" x14ac:dyDescent="0.25">
      <c r="B16" s="11" t="s">
        <v>63</v>
      </c>
      <c r="C16" s="54"/>
      <c r="D16" s="50"/>
    </row>
    <row r="17" spans="2:4" ht="21" customHeight="1" x14ac:dyDescent="0.25">
      <c r="B17" s="11" t="s">
        <v>64</v>
      </c>
      <c r="C17" s="54"/>
      <c r="D17" s="50" t="s">
        <v>65</v>
      </c>
    </row>
    <row r="18" spans="2:4" ht="22.5" customHeight="1" thickBot="1" x14ac:dyDescent="0.3">
      <c r="B18" s="15" t="s">
        <v>66</v>
      </c>
      <c r="C18" s="55" t="s">
        <v>72</v>
      </c>
      <c r="D18" s="51" t="s">
        <v>72</v>
      </c>
    </row>
    <row r="19" spans="2:4" ht="33.75" customHeight="1" thickBot="1" x14ac:dyDescent="0.3">
      <c r="B19" s="42" t="s">
        <v>67</v>
      </c>
      <c r="C19" s="56">
        <f>SUM(C16:C18)</f>
        <v>0</v>
      </c>
      <c r="D19" s="48"/>
    </row>
    <row r="20" spans="2:4" ht="29.25" customHeight="1" thickBot="1" x14ac:dyDescent="0.3">
      <c r="B20" s="45" t="s">
        <v>68</v>
      </c>
      <c r="C20" s="57">
        <f>C10+C15-C19</f>
        <v>48205</v>
      </c>
      <c r="D20" s="52"/>
    </row>
    <row r="21" spans="2:4" x14ac:dyDescent="0.25">
      <c r="B21" s="2"/>
      <c r="C21" s="38"/>
      <c r="D21" s="2"/>
    </row>
    <row r="22" spans="2:4" x14ac:dyDescent="0.25">
      <c r="B22" s="2"/>
      <c r="C22" s="38"/>
      <c r="D22" s="2"/>
    </row>
    <row r="23" spans="2:4" x14ac:dyDescent="0.25">
      <c r="B23" s="2"/>
      <c r="C23" s="38"/>
      <c r="D23" s="2"/>
    </row>
    <row r="24" spans="2:4" x14ac:dyDescent="0.25">
      <c r="B24" s="2"/>
      <c r="C24" s="38"/>
      <c r="D24" s="2"/>
    </row>
  </sheetData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VÝHLED 2022-2023</vt:lpstr>
      <vt:lpstr>Návrh rozpočtu 2021</vt:lpstr>
      <vt:lpstr>Investiční rozpočet 2021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johana_admin</dc:creator>
  <cp:lastModifiedBy>starosta</cp:lastModifiedBy>
  <cp:revision/>
  <cp:lastPrinted>2020-11-25T09:58:53Z</cp:lastPrinted>
  <dcterms:created xsi:type="dcterms:W3CDTF">2015-02-12T13:12:01Z</dcterms:created>
  <dcterms:modified xsi:type="dcterms:W3CDTF">2020-11-26T11:03:18Z</dcterms:modified>
</cp:coreProperties>
</file>